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机械学硕" sheetId="2" r:id="rId1"/>
    <sheet name="机械专硕" sheetId="5" r:id="rId2"/>
    <sheet name="仪器仪表" sheetId="6" r:id="rId3"/>
  </sheets>
  <definedNames>
    <definedName name="_xlnm._FilterDatabase" localSheetId="0" hidden="1">机械学硕!$A$2:$T$29</definedName>
    <definedName name="_xlnm._FilterDatabase" localSheetId="1" hidden="1">机械专硕!$A$2:$T$25</definedName>
    <definedName name="_xlnm._FilterDatabase" localSheetId="2" hidden="1">仪器仪表!$A$2:$T$10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<sst xmlns="http://schemas.openxmlformats.org/spreadsheetml/2006/main" count="237" uniqueCount="137">
  <si>
    <t>机械工程学院2024级研究生学业奖学金评定分数排名及奖项</t>
  </si>
  <si>
    <t>学号</t>
  </si>
  <si>
    <t>姓名</t>
  </si>
  <si>
    <t>A 综合表现（原始基准80分）(10%)</t>
  </si>
  <si>
    <r>
      <rPr>
        <sz val="11"/>
        <color rgb="FF000000"/>
        <rFont val="宋体"/>
        <charset val="134"/>
      </rPr>
      <t>B 考试成绩(7</t>
    </r>
    <r>
      <rPr>
        <sz val="11"/>
        <color theme="1"/>
        <rFont val="宋体"/>
        <charset val="134"/>
      </rPr>
      <t>0%)</t>
    </r>
  </si>
  <si>
    <r>
      <rPr>
        <sz val="11"/>
        <color rgb="FF000000"/>
        <rFont val="宋体"/>
        <charset val="134"/>
      </rPr>
      <t>C 科研能力(2</t>
    </r>
    <r>
      <rPr>
        <sz val="11"/>
        <color theme="1"/>
        <rFont val="宋体"/>
        <charset val="134"/>
      </rPr>
      <t>0%)</t>
    </r>
  </si>
  <si>
    <t>总积分</t>
  </si>
  <si>
    <t>名次</t>
  </si>
  <si>
    <t>奖项</t>
  </si>
  <si>
    <t>A1 日常表现</t>
  </si>
  <si>
    <t>A2社会工作</t>
  </si>
  <si>
    <t>A3 普通作品类</t>
  </si>
  <si>
    <t>A4 非专业实践类</t>
  </si>
  <si>
    <t>A5 专业实践类</t>
  </si>
  <si>
    <t>基准分</t>
  </si>
  <si>
    <t>总分</t>
  </si>
  <si>
    <t>C1 学术论文等</t>
  </si>
  <si>
    <t>C2 会议报告</t>
  </si>
  <si>
    <t>C3 知识产权等</t>
  </si>
  <si>
    <t>C4 创新工程项目</t>
  </si>
  <si>
    <t>C5 科研奖励</t>
  </si>
  <si>
    <t>C6 学科竞赛</t>
  </si>
  <si>
    <t>科研能力分</t>
  </si>
  <si>
    <t>2410310006</t>
  </si>
  <si>
    <t>马壮</t>
  </si>
  <si>
    <t>一等奖</t>
  </si>
  <si>
    <t>2410310002</t>
  </si>
  <si>
    <t>赵雪勤</t>
  </si>
  <si>
    <t>2410310005</t>
  </si>
  <si>
    <t>张子骏</t>
  </si>
  <si>
    <t>2410310015</t>
  </si>
  <si>
    <t>付锐锐</t>
  </si>
  <si>
    <t>2410310023</t>
  </si>
  <si>
    <t>黄克勇</t>
  </si>
  <si>
    <t>2410310014</t>
  </si>
  <si>
    <t>张天祥</t>
  </si>
  <si>
    <t>二等奖</t>
  </si>
  <si>
    <t>2410310008</t>
  </si>
  <si>
    <t>魏健</t>
  </si>
  <si>
    <t>2410310004</t>
  </si>
  <si>
    <t>翟逸菲</t>
  </si>
  <si>
    <t>2410310007</t>
  </si>
  <si>
    <t>陈祥</t>
  </si>
  <si>
    <t>2410310001</t>
  </si>
  <si>
    <t>李佳琪</t>
  </si>
  <si>
    <t>2410310025</t>
  </si>
  <si>
    <t>周冬汇</t>
  </si>
  <si>
    <t>2410310024</t>
  </si>
  <si>
    <t>吴廷铖</t>
  </si>
  <si>
    <t>2410310020</t>
  </si>
  <si>
    <t>陆志鹏</t>
  </si>
  <si>
    <t>2410310011</t>
  </si>
  <si>
    <t>王开金</t>
  </si>
  <si>
    <t>2410310012</t>
  </si>
  <si>
    <t>王博</t>
  </si>
  <si>
    <t>2410310017</t>
  </si>
  <si>
    <t>张海鹏</t>
  </si>
  <si>
    <t>2210310044</t>
  </si>
  <si>
    <t>帅钱罡</t>
  </si>
  <si>
    <t>2410310009</t>
  </si>
  <si>
    <t>周塍</t>
  </si>
  <si>
    <t>2410310016</t>
  </si>
  <si>
    <t>张学锋</t>
  </si>
  <si>
    <t>三等奖</t>
  </si>
  <si>
    <t>2410310013</t>
  </si>
  <si>
    <t>王天翔</t>
  </si>
  <si>
    <t>2410310010</t>
  </si>
  <si>
    <t>吴家俊</t>
  </si>
  <si>
    <t>2410310018</t>
  </si>
  <si>
    <t>张凯</t>
  </si>
  <si>
    <t>2410310021</t>
  </si>
  <si>
    <t>刘坤宇</t>
  </si>
  <si>
    <t>2410310003</t>
  </si>
  <si>
    <t>沈嘉怡</t>
  </si>
  <si>
    <t>2410310019</t>
  </si>
  <si>
    <t>李松</t>
  </si>
  <si>
    <t>2410310022</t>
  </si>
  <si>
    <t>尤虎</t>
  </si>
  <si>
    <t>A2 社会工作</t>
  </si>
  <si>
    <t>2410320018</t>
  </si>
  <si>
    <t>董俊尧</t>
  </si>
  <si>
    <t>2410320009</t>
  </si>
  <si>
    <t>薄舒心</t>
  </si>
  <si>
    <t>2410320028</t>
  </si>
  <si>
    <t>曹乐天</t>
  </si>
  <si>
    <t>2410320008</t>
  </si>
  <si>
    <t>许志敏</t>
  </si>
  <si>
    <t>2410320029</t>
  </si>
  <si>
    <t>赵瑞璞</t>
  </si>
  <si>
    <t>2410320026</t>
  </si>
  <si>
    <t>周宇星</t>
  </si>
  <si>
    <t>2410320022</t>
  </si>
  <si>
    <t>袁雍飞</t>
  </si>
  <si>
    <t>2410320010</t>
  </si>
  <si>
    <t>张佳怡</t>
  </si>
  <si>
    <t>2410320025</t>
  </si>
  <si>
    <t>谢佳伟</t>
  </si>
  <si>
    <t>2410320023</t>
  </si>
  <si>
    <t>赵金雨</t>
  </si>
  <si>
    <t>2410320012</t>
  </si>
  <si>
    <t>杜刚</t>
  </si>
  <si>
    <t>2410320021</t>
  </si>
  <si>
    <t>应雨豪</t>
  </si>
  <si>
    <t>2410320027</t>
  </si>
  <si>
    <t>倪金</t>
  </si>
  <si>
    <t>2410320016</t>
  </si>
  <si>
    <t>赵阳</t>
  </si>
  <si>
    <t>2410320013</t>
  </si>
  <si>
    <t>葛凌飞</t>
  </si>
  <si>
    <t>2410320019</t>
  </si>
  <si>
    <t>吴嵩磊</t>
  </si>
  <si>
    <t>2410320020</t>
  </si>
  <si>
    <t>夏宇</t>
  </si>
  <si>
    <t>2410320015</t>
  </si>
  <si>
    <t>范宇轩</t>
  </si>
  <si>
    <t>2410320024</t>
  </si>
  <si>
    <t>周杨</t>
  </si>
  <si>
    <t>2410320017</t>
  </si>
  <si>
    <t>张夏骏</t>
  </si>
  <si>
    <t>2410320014</t>
  </si>
  <si>
    <t>王泽斌</t>
  </si>
  <si>
    <t>2410320011</t>
  </si>
  <si>
    <t>高洪峰</t>
  </si>
  <si>
    <t>2410320001</t>
  </si>
  <si>
    <t>陈红艳</t>
  </si>
  <si>
    <t>2410320007</t>
  </si>
  <si>
    <t>杨梓轩</t>
  </si>
  <si>
    <t>2410320006</t>
  </si>
  <si>
    <t>郑清晨</t>
  </si>
  <si>
    <t>2410320002</t>
  </si>
  <si>
    <t>姚文凤</t>
  </si>
  <si>
    <t>2410320004</t>
  </si>
  <si>
    <t>栗宇航</t>
  </si>
  <si>
    <t>2410320005</t>
  </si>
  <si>
    <t>程子豪</t>
  </si>
  <si>
    <t>2410320003</t>
  </si>
  <si>
    <t>张梦真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</si>
</sst>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等线"/>
      <charset val="134"/>
      <scheme val="minor"/>
    </font>
    <font>
      <sz val="2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/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50" applyFont="1" applyBorder="1" applyAlignment="1">
      <alignment horizontal="center" vertical="center"/>
    </xf>
    <xf numFmtId="0" fontId="2" fillId="0" borderId="7" xfId="49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49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49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tabSelected="1" topLeftCell="M24" workbookViewId="0">
      <selection activeCell="U29" sqref="U29"/>
    </sheetView>
  </sheetViews>
  <sheetFormatPr defaultColWidth="9" defaultRowHeight="14"/>
  <cols>
    <col min="1" max="1" width="13.25" customWidth="1"/>
    <col min="3" max="9" width="15.5833333333333" customWidth="1"/>
    <col min="10" max="16" width="18.5833333333333" customWidth="1"/>
    <col min="17" max="17" width="11.25" customWidth="1"/>
    <col min="18" max="18" width="13.4166666666667" customWidth="1"/>
    <col min="19" max="19" width="15.0833333333333" customWidth="1"/>
    <col min="20" max="20" width="9.08333333333333" customWidth="1"/>
  </cols>
  <sheetData>
    <row r="1" s="22" customFormat="1" ht="25.5" spans="1:20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="22" customFormat="1" spans="1:21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7"/>
      <c r="J2" s="31" t="s">
        <v>4</v>
      </c>
      <c r="K2" s="31" t="s">
        <v>5</v>
      </c>
      <c r="L2" s="7"/>
      <c r="M2" s="7"/>
      <c r="N2" s="7"/>
      <c r="O2" s="7"/>
      <c r="P2" s="7"/>
      <c r="Q2" s="7"/>
      <c r="R2" s="7"/>
      <c r="S2" s="7" t="s">
        <v>6</v>
      </c>
      <c r="T2" s="7" t="s">
        <v>7</v>
      </c>
      <c r="U2" s="19" t="s">
        <v>8</v>
      </c>
    </row>
    <row r="3" s="22" customFormat="1" spans="1:21">
      <c r="A3" s="7"/>
      <c r="B3" s="7"/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/>
      <c r="K3" s="7" t="s">
        <v>16</v>
      </c>
      <c r="L3" s="7" t="s">
        <v>17</v>
      </c>
      <c r="M3" s="7" t="s">
        <v>18</v>
      </c>
      <c r="N3" s="7" t="s">
        <v>19</v>
      </c>
      <c r="O3" s="7" t="s">
        <v>20</v>
      </c>
      <c r="P3" s="7" t="s">
        <v>21</v>
      </c>
      <c r="Q3" s="7" t="s">
        <v>15</v>
      </c>
      <c r="R3" s="7" t="s">
        <v>22</v>
      </c>
      <c r="S3" s="7"/>
      <c r="T3" s="7"/>
      <c r="U3" s="19"/>
    </row>
    <row r="4" spans="1:21">
      <c r="A4" s="8" t="s">
        <v>23</v>
      </c>
      <c r="B4" s="8" t="s">
        <v>24</v>
      </c>
      <c r="C4" s="9">
        <v>1</v>
      </c>
      <c r="D4" s="8"/>
      <c r="E4" s="8"/>
      <c r="F4" s="9"/>
      <c r="G4" s="8"/>
      <c r="H4" s="7">
        <v>80</v>
      </c>
      <c r="I4" s="7">
        <f t="shared" ref="I4:I29" si="0">C4+D4+E4+F4+G4+H4</f>
        <v>81</v>
      </c>
      <c r="J4" s="13">
        <v>88.467</v>
      </c>
      <c r="K4" s="14"/>
      <c r="L4" s="14"/>
      <c r="M4" s="14">
        <v>35</v>
      </c>
      <c r="N4" s="14">
        <v>4</v>
      </c>
      <c r="O4" s="14"/>
      <c r="P4" s="14">
        <v>28</v>
      </c>
      <c r="Q4" s="7">
        <f t="shared" ref="Q4:Q29" si="1">K4+L4+M4+N4+O4+P4</f>
        <v>67</v>
      </c>
      <c r="R4" s="20">
        <f t="shared" ref="R4:R29" si="2">100*(Q4/67)</f>
        <v>100</v>
      </c>
      <c r="S4" s="7">
        <f t="shared" ref="S4:S29" si="3">I4*0.1+J4*0.7+R4*0.2</f>
        <v>90.0269</v>
      </c>
      <c r="T4" s="7">
        <v>1</v>
      </c>
      <c r="U4" s="37" t="s">
        <v>25</v>
      </c>
    </row>
    <row r="5" spans="1:21">
      <c r="A5" s="8" t="s">
        <v>26</v>
      </c>
      <c r="B5" s="8" t="s">
        <v>27</v>
      </c>
      <c r="C5" s="9">
        <v>0</v>
      </c>
      <c r="D5" s="8"/>
      <c r="E5" s="8"/>
      <c r="F5" s="9"/>
      <c r="G5" s="8"/>
      <c r="H5" s="7">
        <v>80</v>
      </c>
      <c r="I5" s="7">
        <f t="shared" si="0"/>
        <v>80</v>
      </c>
      <c r="J5" s="13">
        <v>84.133</v>
      </c>
      <c r="K5" s="14">
        <v>40</v>
      </c>
      <c r="L5" s="14"/>
      <c r="M5" s="14"/>
      <c r="N5" s="14"/>
      <c r="O5" s="14"/>
      <c r="P5" s="14">
        <v>7.5</v>
      </c>
      <c r="Q5" s="7">
        <f t="shared" si="1"/>
        <v>47.5</v>
      </c>
      <c r="R5" s="20">
        <f t="shared" si="2"/>
        <v>70.8955223880597</v>
      </c>
      <c r="S5" s="7">
        <f t="shared" si="3"/>
        <v>81.0722044776119</v>
      </c>
      <c r="T5" s="7">
        <v>2</v>
      </c>
      <c r="U5" s="37" t="s">
        <v>25</v>
      </c>
    </row>
    <row r="6" spans="1:21">
      <c r="A6" s="8" t="s">
        <v>28</v>
      </c>
      <c r="B6" s="8" t="s">
        <v>29</v>
      </c>
      <c r="C6" s="9">
        <v>0</v>
      </c>
      <c r="D6" s="8"/>
      <c r="E6" s="8"/>
      <c r="F6" s="9"/>
      <c r="G6" s="8"/>
      <c r="H6" s="7">
        <v>80</v>
      </c>
      <c r="I6" s="7">
        <f t="shared" si="0"/>
        <v>80</v>
      </c>
      <c r="J6" s="13">
        <v>88.217</v>
      </c>
      <c r="K6" s="14"/>
      <c r="L6" s="16">
        <v>5</v>
      </c>
      <c r="M6" s="14">
        <v>10</v>
      </c>
      <c r="N6" s="14">
        <v>4</v>
      </c>
      <c r="O6" s="14"/>
      <c r="P6" s="14">
        <v>5</v>
      </c>
      <c r="Q6" s="7">
        <f t="shared" si="1"/>
        <v>24</v>
      </c>
      <c r="R6" s="20">
        <f t="shared" si="2"/>
        <v>35.8208955223881</v>
      </c>
      <c r="S6" s="7">
        <f t="shared" si="3"/>
        <v>76.9160791044776</v>
      </c>
      <c r="T6" s="7">
        <v>3</v>
      </c>
      <c r="U6" s="37" t="s">
        <v>25</v>
      </c>
    </row>
    <row r="7" spans="1:21">
      <c r="A7" s="8" t="s">
        <v>30</v>
      </c>
      <c r="B7" s="8" t="s">
        <v>31</v>
      </c>
      <c r="C7" s="9">
        <v>0</v>
      </c>
      <c r="D7" s="8"/>
      <c r="E7" s="8"/>
      <c r="F7" s="9"/>
      <c r="G7" s="8"/>
      <c r="H7" s="7">
        <v>80</v>
      </c>
      <c r="I7" s="7">
        <f t="shared" si="0"/>
        <v>80</v>
      </c>
      <c r="J7" s="13">
        <v>87.783</v>
      </c>
      <c r="K7" s="14"/>
      <c r="L7" s="14"/>
      <c r="M7" s="14">
        <v>5</v>
      </c>
      <c r="N7" s="14">
        <v>4</v>
      </c>
      <c r="O7" s="14"/>
      <c r="P7" s="14">
        <v>15</v>
      </c>
      <c r="Q7" s="7">
        <f t="shared" si="1"/>
        <v>24</v>
      </c>
      <c r="R7" s="20">
        <f t="shared" si="2"/>
        <v>35.8208955223881</v>
      </c>
      <c r="S7" s="7">
        <f t="shared" si="3"/>
        <v>76.6122791044776</v>
      </c>
      <c r="T7" s="7">
        <v>4</v>
      </c>
      <c r="U7" s="37" t="s">
        <v>25</v>
      </c>
    </row>
    <row r="8" spans="1:21">
      <c r="A8" s="8" t="s">
        <v>32</v>
      </c>
      <c r="B8" s="8" t="s">
        <v>33</v>
      </c>
      <c r="C8" s="9">
        <v>1</v>
      </c>
      <c r="D8" s="8"/>
      <c r="E8" s="8"/>
      <c r="F8" s="9"/>
      <c r="G8" s="8"/>
      <c r="H8" s="7">
        <v>80</v>
      </c>
      <c r="I8" s="7">
        <f t="shared" si="0"/>
        <v>81</v>
      </c>
      <c r="J8" s="13">
        <v>82.533</v>
      </c>
      <c r="K8" s="14">
        <v>30</v>
      </c>
      <c r="L8" s="14"/>
      <c r="M8" s="14"/>
      <c r="N8" s="14"/>
      <c r="O8" s="14"/>
      <c r="P8" s="14">
        <v>5</v>
      </c>
      <c r="Q8" s="7">
        <f t="shared" si="1"/>
        <v>35</v>
      </c>
      <c r="R8" s="20">
        <f t="shared" si="2"/>
        <v>52.2388059701493</v>
      </c>
      <c r="S8" s="7">
        <f t="shared" si="3"/>
        <v>76.3208611940298</v>
      </c>
      <c r="T8" s="7">
        <v>5</v>
      </c>
      <c r="U8" s="37" t="s">
        <v>25</v>
      </c>
    </row>
    <row r="9" spans="1:21">
      <c r="A9" s="8" t="s">
        <v>34</v>
      </c>
      <c r="B9" s="8" t="s">
        <v>35</v>
      </c>
      <c r="C9" s="9">
        <v>0</v>
      </c>
      <c r="D9" s="8"/>
      <c r="E9" s="8"/>
      <c r="F9" s="9"/>
      <c r="G9" s="8"/>
      <c r="H9" s="7">
        <v>80</v>
      </c>
      <c r="I9" s="7">
        <f t="shared" si="0"/>
        <v>80</v>
      </c>
      <c r="J9" s="13">
        <v>85.167</v>
      </c>
      <c r="K9" s="14"/>
      <c r="L9" s="14"/>
      <c r="M9" s="14">
        <v>25</v>
      </c>
      <c r="N9" s="14"/>
      <c r="O9" s="14"/>
      <c r="P9" s="14">
        <v>1.5</v>
      </c>
      <c r="Q9" s="7">
        <f t="shared" si="1"/>
        <v>26.5</v>
      </c>
      <c r="R9" s="20">
        <f t="shared" si="2"/>
        <v>39.5522388059701</v>
      </c>
      <c r="S9" s="7">
        <f t="shared" si="3"/>
        <v>75.527347761194</v>
      </c>
      <c r="T9" s="7">
        <v>6</v>
      </c>
      <c r="U9" s="37" t="s">
        <v>36</v>
      </c>
    </row>
    <row r="10" spans="1:21">
      <c r="A10" s="8" t="s">
        <v>37</v>
      </c>
      <c r="B10" s="8" t="s">
        <v>38</v>
      </c>
      <c r="C10" s="9">
        <v>2</v>
      </c>
      <c r="D10" s="8">
        <v>1</v>
      </c>
      <c r="E10" s="8"/>
      <c r="F10" s="9"/>
      <c r="G10" s="8"/>
      <c r="H10" s="7">
        <v>80</v>
      </c>
      <c r="I10" s="7">
        <f t="shared" si="0"/>
        <v>83</v>
      </c>
      <c r="J10" s="13">
        <v>87.3</v>
      </c>
      <c r="K10" s="14"/>
      <c r="L10" s="32"/>
      <c r="M10" s="14"/>
      <c r="N10" s="14">
        <v>4</v>
      </c>
      <c r="O10" s="14"/>
      <c r="P10" s="14">
        <v>8</v>
      </c>
      <c r="Q10" s="7">
        <f t="shared" si="1"/>
        <v>12</v>
      </c>
      <c r="R10" s="20">
        <f t="shared" si="2"/>
        <v>17.910447761194</v>
      </c>
      <c r="S10" s="7">
        <f t="shared" si="3"/>
        <v>72.9920895522388</v>
      </c>
      <c r="T10" s="7">
        <v>7</v>
      </c>
      <c r="U10" s="37" t="s">
        <v>36</v>
      </c>
    </row>
    <row r="11" spans="1:21">
      <c r="A11" s="8" t="s">
        <v>39</v>
      </c>
      <c r="B11" s="8" t="s">
        <v>40</v>
      </c>
      <c r="C11" s="9">
        <v>0</v>
      </c>
      <c r="D11" s="8"/>
      <c r="E11" s="8"/>
      <c r="F11" s="9"/>
      <c r="G11" s="8"/>
      <c r="H11" s="7">
        <v>80</v>
      </c>
      <c r="I11" s="7">
        <f t="shared" si="0"/>
        <v>80</v>
      </c>
      <c r="J11" s="13">
        <v>85.15</v>
      </c>
      <c r="K11" s="14"/>
      <c r="L11" s="14"/>
      <c r="M11" s="14">
        <v>10</v>
      </c>
      <c r="N11" s="14">
        <v>4</v>
      </c>
      <c r="O11" s="14"/>
      <c r="P11" s="14">
        <v>2.5</v>
      </c>
      <c r="Q11" s="7">
        <f t="shared" si="1"/>
        <v>16.5</v>
      </c>
      <c r="R11" s="20">
        <f t="shared" si="2"/>
        <v>24.6268656716418</v>
      </c>
      <c r="S11" s="7">
        <f t="shared" si="3"/>
        <v>72.5303731343283</v>
      </c>
      <c r="T11" s="7">
        <v>8</v>
      </c>
      <c r="U11" s="37" t="s">
        <v>36</v>
      </c>
    </row>
    <row r="12" spans="1:21">
      <c r="A12" s="8" t="s">
        <v>41</v>
      </c>
      <c r="B12" s="8" t="s">
        <v>42</v>
      </c>
      <c r="C12" s="9">
        <v>0</v>
      </c>
      <c r="D12" s="8"/>
      <c r="E12" s="8"/>
      <c r="F12" s="9"/>
      <c r="G12" s="8"/>
      <c r="H12" s="7">
        <v>80</v>
      </c>
      <c r="I12" s="7">
        <f t="shared" si="0"/>
        <v>80</v>
      </c>
      <c r="J12" s="13">
        <v>88.233</v>
      </c>
      <c r="K12" s="14"/>
      <c r="L12" s="14"/>
      <c r="M12" s="14"/>
      <c r="N12" s="14">
        <v>4</v>
      </c>
      <c r="O12" s="14"/>
      <c r="P12" s="33">
        <v>5</v>
      </c>
      <c r="Q12" s="7">
        <f t="shared" si="1"/>
        <v>9</v>
      </c>
      <c r="R12" s="20">
        <f t="shared" si="2"/>
        <v>13.4328358208955</v>
      </c>
      <c r="S12" s="7">
        <f t="shared" si="3"/>
        <v>72.4496671641791</v>
      </c>
      <c r="T12" s="7">
        <v>9</v>
      </c>
      <c r="U12" s="37" t="s">
        <v>36</v>
      </c>
    </row>
    <row r="13" spans="1:21">
      <c r="A13" s="8" t="s">
        <v>43</v>
      </c>
      <c r="B13" s="8" t="s">
        <v>44</v>
      </c>
      <c r="C13" s="9">
        <v>0</v>
      </c>
      <c r="D13" s="8"/>
      <c r="E13" s="8"/>
      <c r="F13" s="9"/>
      <c r="G13" s="8"/>
      <c r="H13" s="7">
        <v>80</v>
      </c>
      <c r="I13" s="7">
        <f t="shared" si="0"/>
        <v>80</v>
      </c>
      <c r="J13" s="13">
        <v>90.017</v>
      </c>
      <c r="K13" s="14"/>
      <c r="L13" s="14"/>
      <c r="M13" s="14"/>
      <c r="N13" s="14">
        <v>4</v>
      </c>
      <c r="O13" s="14"/>
      <c r="P13" s="14"/>
      <c r="Q13" s="7">
        <f t="shared" si="1"/>
        <v>4</v>
      </c>
      <c r="R13" s="20">
        <f t="shared" si="2"/>
        <v>5.97014925373134</v>
      </c>
      <c r="S13" s="7">
        <f t="shared" si="3"/>
        <v>72.2059298507463</v>
      </c>
      <c r="T13" s="7">
        <v>10</v>
      </c>
      <c r="U13" s="37" t="s">
        <v>36</v>
      </c>
    </row>
    <row r="14" spans="1:21">
      <c r="A14" s="8" t="s">
        <v>45</v>
      </c>
      <c r="B14" s="8" t="s">
        <v>46</v>
      </c>
      <c r="C14" s="9">
        <v>0</v>
      </c>
      <c r="D14" s="8"/>
      <c r="E14" s="8"/>
      <c r="F14" s="9"/>
      <c r="G14" s="8"/>
      <c r="H14" s="7">
        <v>80</v>
      </c>
      <c r="I14" s="7">
        <f t="shared" si="0"/>
        <v>80</v>
      </c>
      <c r="J14" s="13">
        <v>85.767</v>
      </c>
      <c r="K14" s="14"/>
      <c r="L14" s="14">
        <v>5</v>
      </c>
      <c r="M14" s="14">
        <v>5</v>
      </c>
      <c r="N14" s="14"/>
      <c r="O14" s="14"/>
      <c r="P14" s="14">
        <v>3</v>
      </c>
      <c r="Q14" s="7">
        <f t="shared" si="1"/>
        <v>13</v>
      </c>
      <c r="R14" s="20">
        <f t="shared" si="2"/>
        <v>19.4029850746269</v>
      </c>
      <c r="S14" s="7">
        <f t="shared" si="3"/>
        <v>71.9174970149254</v>
      </c>
      <c r="T14" s="7">
        <v>11</v>
      </c>
      <c r="U14" s="37" t="s">
        <v>36</v>
      </c>
    </row>
    <row r="15" spans="1:21">
      <c r="A15" s="8" t="s">
        <v>47</v>
      </c>
      <c r="B15" s="8" t="s">
        <v>48</v>
      </c>
      <c r="C15" s="9">
        <v>0</v>
      </c>
      <c r="D15" s="8"/>
      <c r="E15" s="8"/>
      <c r="F15" s="9"/>
      <c r="G15" s="8"/>
      <c r="H15" s="7">
        <v>80</v>
      </c>
      <c r="I15" s="7">
        <f t="shared" si="0"/>
        <v>80</v>
      </c>
      <c r="J15" s="13">
        <v>87.217</v>
      </c>
      <c r="K15" s="14"/>
      <c r="L15" s="14"/>
      <c r="M15" s="14"/>
      <c r="N15" s="14">
        <v>4</v>
      </c>
      <c r="O15" s="14"/>
      <c r="P15" s="14">
        <v>5</v>
      </c>
      <c r="Q15" s="7">
        <f t="shared" si="1"/>
        <v>9</v>
      </c>
      <c r="R15" s="20">
        <f t="shared" si="2"/>
        <v>13.4328358208955</v>
      </c>
      <c r="S15" s="7">
        <f t="shared" si="3"/>
        <v>71.7384671641791</v>
      </c>
      <c r="T15" s="7">
        <v>12</v>
      </c>
      <c r="U15" s="37" t="s">
        <v>36</v>
      </c>
    </row>
    <row r="16" spans="1:21">
      <c r="A16" s="8" t="s">
        <v>49</v>
      </c>
      <c r="B16" s="8" t="s">
        <v>50</v>
      </c>
      <c r="C16" s="9">
        <v>0</v>
      </c>
      <c r="D16" s="8"/>
      <c r="E16" s="8"/>
      <c r="F16" s="9"/>
      <c r="G16" s="8"/>
      <c r="H16" s="7">
        <v>80</v>
      </c>
      <c r="I16" s="7">
        <f t="shared" si="0"/>
        <v>80</v>
      </c>
      <c r="J16" s="13">
        <v>82.817</v>
      </c>
      <c r="K16" s="14">
        <v>10</v>
      </c>
      <c r="L16" s="14"/>
      <c r="M16" s="14">
        <v>5</v>
      </c>
      <c r="N16" s="14"/>
      <c r="O16" s="14"/>
      <c r="P16" s="14"/>
      <c r="Q16" s="7">
        <f t="shared" si="1"/>
        <v>15</v>
      </c>
      <c r="R16" s="20">
        <f t="shared" si="2"/>
        <v>22.3880597014925</v>
      </c>
      <c r="S16" s="7">
        <f t="shared" si="3"/>
        <v>70.4495119402985</v>
      </c>
      <c r="T16" s="7">
        <v>13</v>
      </c>
      <c r="U16" s="37" t="s">
        <v>36</v>
      </c>
    </row>
    <row r="17" spans="1:21">
      <c r="A17" s="8" t="s">
        <v>51</v>
      </c>
      <c r="B17" s="8" t="s">
        <v>52</v>
      </c>
      <c r="C17" s="9">
        <v>0</v>
      </c>
      <c r="D17" s="8"/>
      <c r="E17" s="8"/>
      <c r="F17" s="9"/>
      <c r="G17" s="8"/>
      <c r="H17" s="7">
        <v>80</v>
      </c>
      <c r="I17" s="7">
        <f t="shared" si="0"/>
        <v>80</v>
      </c>
      <c r="J17" s="13">
        <v>84.767</v>
      </c>
      <c r="K17" s="14"/>
      <c r="L17" s="14"/>
      <c r="M17" s="14">
        <v>5</v>
      </c>
      <c r="N17" s="14">
        <v>4</v>
      </c>
      <c r="O17" s="14"/>
      <c r="P17" s="14"/>
      <c r="Q17" s="7">
        <f t="shared" si="1"/>
        <v>9</v>
      </c>
      <c r="R17" s="20">
        <f t="shared" si="2"/>
        <v>13.4328358208955</v>
      </c>
      <c r="S17" s="7">
        <f t="shared" si="3"/>
        <v>70.0234671641791</v>
      </c>
      <c r="T17" s="7">
        <v>14</v>
      </c>
      <c r="U17" s="37" t="s">
        <v>36</v>
      </c>
    </row>
    <row r="18" spans="1:21">
      <c r="A18" s="8" t="s">
        <v>53</v>
      </c>
      <c r="B18" s="8" t="s">
        <v>54</v>
      </c>
      <c r="C18" s="9">
        <v>0</v>
      </c>
      <c r="D18" s="8"/>
      <c r="E18" s="8"/>
      <c r="F18" s="9"/>
      <c r="G18" s="8"/>
      <c r="H18" s="7">
        <v>80</v>
      </c>
      <c r="I18" s="7">
        <f t="shared" si="0"/>
        <v>80</v>
      </c>
      <c r="J18" s="13">
        <v>82.283</v>
      </c>
      <c r="K18" s="14"/>
      <c r="L18" s="14"/>
      <c r="M18" s="14">
        <v>10</v>
      </c>
      <c r="N18" s="14">
        <v>4</v>
      </c>
      <c r="O18" s="14"/>
      <c r="P18" s="14"/>
      <c r="Q18" s="7">
        <f t="shared" si="1"/>
        <v>14</v>
      </c>
      <c r="R18" s="20">
        <f t="shared" si="2"/>
        <v>20.8955223880597</v>
      </c>
      <c r="S18" s="7">
        <f t="shared" si="3"/>
        <v>69.7772044776119</v>
      </c>
      <c r="T18" s="7">
        <v>15</v>
      </c>
      <c r="U18" s="37" t="s">
        <v>36</v>
      </c>
    </row>
    <row r="19" spans="1:21">
      <c r="A19" s="8" t="s">
        <v>55</v>
      </c>
      <c r="B19" s="8" t="s">
        <v>56</v>
      </c>
      <c r="C19" s="9">
        <v>0</v>
      </c>
      <c r="D19" s="8"/>
      <c r="E19" s="8"/>
      <c r="F19" s="9"/>
      <c r="G19" s="8"/>
      <c r="H19" s="7">
        <v>80</v>
      </c>
      <c r="I19" s="7">
        <f t="shared" si="0"/>
        <v>80</v>
      </c>
      <c r="J19" s="13">
        <v>86.75</v>
      </c>
      <c r="K19" s="14"/>
      <c r="L19" s="14"/>
      <c r="M19" s="14"/>
      <c r="N19" s="14"/>
      <c r="O19" s="14"/>
      <c r="P19" s="14"/>
      <c r="Q19" s="7">
        <f t="shared" si="1"/>
        <v>0</v>
      </c>
      <c r="R19" s="20">
        <f t="shared" si="2"/>
        <v>0</v>
      </c>
      <c r="S19" s="7">
        <f t="shared" si="3"/>
        <v>68.725</v>
      </c>
      <c r="T19" s="7">
        <v>16</v>
      </c>
      <c r="U19" s="37" t="s">
        <v>36</v>
      </c>
    </row>
    <row r="20" spans="1:21">
      <c r="A20" s="8" t="s">
        <v>57</v>
      </c>
      <c r="B20" s="8" t="s">
        <v>58</v>
      </c>
      <c r="C20" s="9">
        <v>5</v>
      </c>
      <c r="D20" s="8">
        <v>3</v>
      </c>
      <c r="E20" s="8"/>
      <c r="F20" s="9"/>
      <c r="G20" s="8"/>
      <c r="H20" s="7">
        <v>80</v>
      </c>
      <c r="I20" s="7">
        <f t="shared" si="0"/>
        <v>88</v>
      </c>
      <c r="J20" s="13">
        <v>84.333</v>
      </c>
      <c r="K20" s="14"/>
      <c r="L20" s="14"/>
      <c r="M20" s="14"/>
      <c r="N20" s="14"/>
      <c r="O20" s="14"/>
      <c r="P20" s="14">
        <v>2.5</v>
      </c>
      <c r="Q20" s="7">
        <f t="shared" si="1"/>
        <v>2.5</v>
      </c>
      <c r="R20" s="20">
        <f t="shared" si="2"/>
        <v>3.73134328358209</v>
      </c>
      <c r="S20" s="7">
        <f t="shared" si="3"/>
        <v>68.5793686567164</v>
      </c>
      <c r="T20" s="7">
        <v>17</v>
      </c>
      <c r="U20" s="37" t="s">
        <v>36</v>
      </c>
    </row>
    <row r="21" spans="1:21">
      <c r="A21" s="8" t="s">
        <v>59</v>
      </c>
      <c r="B21" s="8" t="s">
        <v>60</v>
      </c>
      <c r="C21" s="9">
        <v>1</v>
      </c>
      <c r="D21" s="8"/>
      <c r="E21" s="8"/>
      <c r="F21" s="9"/>
      <c r="G21" s="8"/>
      <c r="H21" s="7">
        <v>80</v>
      </c>
      <c r="I21" s="7">
        <f t="shared" si="0"/>
        <v>81</v>
      </c>
      <c r="J21" s="13">
        <v>85.55</v>
      </c>
      <c r="K21" s="14"/>
      <c r="L21" s="14"/>
      <c r="M21" s="14"/>
      <c r="N21" s="14"/>
      <c r="O21" s="14"/>
      <c r="P21" s="14"/>
      <c r="Q21" s="7">
        <f t="shared" si="1"/>
        <v>0</v>
      </c>
      <c r="R21" s="20">
        <f t="shared" si="2"/>
        <v>0</v>
      </c>
      <c r="S21" s="7">
        <f t="shared" si="3"/>
        <v>67.985</v>
      </c>
      <c r="T21" s="7">
        <v>18</v>
      </c>
      <c r="U21" s="37" t="s">
        <v>36</v>
      </c>
    </row>
    <row r="22" spans="1:21">
      <c r="A22" s="8" t="s">
        <v>61</v>
      </c>
      <c r="B22" s="8" t="s">
        <v>62</v>
      </c>
      <c r="C22" s="9">
        <v>0</v>
      </c>
      <c r="D22" s="8"/>
      <c r="E22" s="8"/>
      <c r="F22" s="9"/>
      <c r="G22" s="8"/>
      <c r="H22" s="7">
        <v>80</v>
      </c>
      <c r="I22" s="7">
        <f t="shared" si="0"/>
        <v>80</v>
      </c>
      <c r="J22" s="13">
        <v>83.483</v>
      </c>
      <c r="K22" s="14"/>
      <c r="L22" s="14"/>
      <c r="M22" s="14"/>
      <c r="N22" s="14">
        <v>4</v>
      </c>
      <c r="O22" s="14"/>
      <c r="P22" s="14"/>
      <c r="Q22" s="7">
        <f t="shared" si="1"/>
        <v>4</v>
      </c>
      <c r="R22" s="20">
        <f t="shared" si="2"/>
        <v>5.97014925373134</v>
      </c>
      <c r="S22" s="7">
        <f t="shared" si="3"/>
        <v>67.6321298507463</v>
      </c>
      <c r="T22" s="7">
        <v>19</v>
      </c>
      <c r="U22" s="37" t="s">
        <v>63</v>
      </c>
    </row>
    <row r="23" spans="1:21">
      <c r="A23" s="8" t="s">
        <v>64</v>
      </c>
      <c r="B23" s="8" t="s">
        <v>65</v>
      </c>
      <c r="C23" s="9">
        <v>0</v>
      </c>
      <c r="D23" s="8"/>
      <c r="E23" s="8"/>
      <c r="F23" s="9"/>
      <c r="G23" s="8"/>
      <c r="H23" s="7">
        <v>80</v>
      </c>
      <c r="I23" s="7">
        <f t="shared" si="0"/>
        <v>80</v>
      </c>
      <c r="J23" s="13">
        <v>85.133</v>
      </c>
      <c r="K23" s="14"/>
      <c r="L23" s="14"/>
      <c r="M23" s="14"/>
      <c r="N23" s="14"/>
      <c r="O23" s="14"/>
      <c r="P23" s="14"/>
      <c r="Q23" s="7">
        <f t="shared" si="1"/>
        <v>0</v>
      </c>
      <c r="R23" s="20">
        <f t="shared" si="2"/>
        <v>0</v>
      </c>
      <c r="S23" s="7">
        <f t="shared" si="3"/>
        <v>67.5931</v>
      </c>
      <c r="T23" s="7">
        <v>20</v>
      </c>
      <c r="U23" s="37" t="s">
        <v>63</v>
      </c>
    </row>
    <row r="24" spans="1:21">
      <c r="A24" s="8" t="s">
        <v>66</v>
      </c>
      <c r="B24" s="8" t="s">
        <v>67</v>
      </c>
      <c r="C24" s="9">
        <v>0</v>
      </c>
      <c r="D24" s="8"/>
      <c r="E24" s="8"/>
      <c r="F24" s="9"/>
      <c r="G24" s="8"/>
      <c r="H24" s="7">
        <v>80</v>
      </c>
      <c r="I24" s="7">
        <f t="shared" si="0"/>
        <v>80</v>
      </c>
      <c r="J24" s="13">
        <v>81.917</v>
      </c>
      <c r="K24" s="14"/>
      <c r="L24" s="14"/>
      <c r="M24" s="14"/>
      <c r="N24" s="14"/>
      <c r="O24" s="14"/>
      <c r="P24" s="14">
        <v>7.5</v>
      </c>
      <c r="Q24" s="7">
        <f t="shared" si="1"/>
        <v>7.5</v>
      </c>
      <c r="R24" s="20">
        <f t="shared" si="2"/>
        <v>11.1940298507463</v>
      </c>
      <c r="S24" s="7">
        <f t="shared" si="3"/>
        <v>67.5807059701493</v>
      </c>
      <c r="T24" s="7">
        <v>21</v>
      </c>
      <c r="U24" s="37" t="s">
        <v>63</v>
      </c>
    </row>
    <row r="25" spans="1:21">
      <c r="A25" s="8" t="s">
        <v>68</v>
      </c>
      <c r="B25" s="8" t="s">
        <v>69</v>
      </c>
      <c r="C25" s="9">
        <v>0</v>
      </c>
      <c r="D25" s="8"/>
      <c r="E25" s="8"/>
      <c r="F25" s="9"/>
      <c r="G25" s="8"/>
      <c r="H25" s="7">
        <v>80</v>
      </c>
      <c r="I25" s="7">
        <f t="shared" si="0"/>
        <v>80</v>
      </c>
      <c r="J25" s="13">
        <v>84.933</v>
      </c>
      <c r="K25" s="14"/>
      <c r="L25" s="14"/>
      <c r="M25" s="14"/>
      <c r="N25" s="14"/>
      <c r="O25" s="14"/>
      <c r="P25" s="14"/>
      <c r="Q25" s="7">
        <f t="shared" si="1"/>
        <v>0</v>
      </c>
      <c r="R25" s="20">
        <f t="shared" si="2"/>
        <v>0</v>
      </c>
      <c r="S25" s="7">
        <f t="shared" si="3"/>
        <v>67.4531</v>
      </c>
      <c r="T25" s="7">
        <v>22</v>
      </c>
      <c r="U25" s="37" t="s">
        <v>63</v>
      </c>
    </row>
    <row r="26" spans="1:21">
      <c r="A26" s="8" t="s">
        <v>70</v>
      </c>
      <c r="B26" s="8" t="s">
        <v>71</v>
      </c>
      <c r="C26" s="9">
        <v>0</v>
      </c>
      <c r="D26" s="8"/>
      <c r="E26" s="8"/>
      <c r="F26" s="9"/>
      <c r="G26" s="8"/>
      <c r="H26" s="7">
        <v>80</v>
      </c>
      <c r="I26" s="7">
        <f t="shared" si="0"/>
        <v>80</v>
      </c>
      <c r="J26" s="13">
        <v>83.233</v>
      </c>
      <c r="K26" s="14"/>
      <c r="L26" s="14"/>
      <c r="M26" s="14"/>
      <c r="N26" s="14"/>
      <c r="O26" s="14"/>
      <c r="P26" s="14"/>
      <c r="Q26" s="7">
        <f t="shared" si="1"/>
        <v>0</v>
      </c>
      <c r="R26" s="20">
        <f t="shared" si="2"/>
        <v>0</v>
      </c>
      <c r="S26" s="7">
        <f t="shared" si="3"/>
        <v>66.2631</v>
      </c>
      <c r="T26" s="7">
        <v>23</v>
      </c>
      <c r="U26" s="37" t="s">
        <v>63</v>
      </c>
    </row>
    <row r="27" spans="1:21">
      <c r="A27" s="8" t="s">
        <v>72</v>
      </c>
      <c r="B27" s="8" t="s">
        <v>73</v>
      </c>
      <c r="C27" s="9">
        <v>0</v>
      </c>
      <c r="D27" s="8"/>
      <c r="E27" s="8"/>
      <c r="F27" s="9"/>
      <c r="G27" s="8"/>
      <c r="H27" s="7">
        <v>80</v>
      </c>
      <c r="I27" s="7">
        <f t="shared" si="0"/>
        <v>80</v>
      </c>
      <c r="J27" s="13">
        <v>81.867</v>
      </c>
      <c r="K27" s="14"/>
      <c r="L27" s="14"/>
      <c r="M27" s="14"/>
      <c r="N27" s="14"/>
      <c r="O27" s="14"/>
      <c r="P27" s="14">
        <v>1.5</v>
      </c>
      <c r="Q27" s="7">
        <f t="shared" si="1"/>
        <v>1.5</v>
      </c>
      <c r="R27" s="20">
        <f t="shared" si="2"/>
        <v>2.23880597014925</v>
      </c>
      <c r="S27" s="7">
        <f t="shared" si="3"/>
        <v>65.7546611940299</v>
      </c>
      <c r="T27" s="7">
        <v>24</v>
      </c>
      <c r="U27" s="37" t="s">
        <v>63</v>
      </c>
    </row>
    <row r="28" spans="1:21">
      <c r="A28" s="8" t="s">
        <v>74</v>
      </c>
      <c r="B28" s="8" t="s">
        <v>75</v>
      </c>
      <c r="C28" s="9">
        <v>0</v>
      </c>
      <c r="D28" s="8"/>
      <c r="E28" s="8"/>
      <c r="F28" s="9"/>
      <c r="G28" s="8"/>
      <c r="H28" s="7">
        <v>80</v>
      </c>
      <c r="I28" s="7">
        <f t="shared" si="0"/>
        <v>80</v>
      </c>
      <c r="J28" s="13">
        <v>82.304</v>
      </c>
      <c r="K28" s="14"/>
      <c r="L28" s="14"/>
      <c r="M28" s="14"/>
      <c r="N28" s="14"/>
      <c r="O28" s="14"/>
      <c r="P28" s="14"/>
      <c r="Q28" s="7">
        <f t="shared" si="1"/>
        <v>0</v>
      </c>
      <c r="R28" s="20">
        <f t="shared" si="2"/>
        <v>0</v>
      </c>
      <c r="S28" s="7">
        <f t="shared" si="3"/>
        <v>65.6128</v>
      </c>
      <c r="T28" s="7">
        <v>25</v>
      </c>
      <c r="U28" s="37" t="s">
        <v>63</v>
      </c>
    </row>
    <row r="29" spans="1:21">
      <c r="A29" s="8" t="s">
        <v>76</v>
      </c>
      <c r="B29" s="8" t="s">
        <v>77</v>
      </c>
      <c r="C29" s="9">
        <v>0</v>
      </c>
      <c r="D29" s="8"/>
      <c r="E29" s="8"/>
      <c r="F29" s="9"/>
      <c r="G29" s="8"/>
      <c r="H29" s="7">
        <v>80</v>
      </c>
      <c r="I29" s="7">
        <f t="shared" si="0"/>
        <v>80</v>
      </c>
      <c r="J29" s="13">
        <v>81.883</v>
      </c>
      <c r="K29" s="14"/>
      <c r="L29" s="14"/>
      <c r="M29" s="14"/>
      <c r="N29" s="14"/>
      <c r="O29" s="14"/>
      <c r="P29" s="14"/>
      <c r="Q29" s="7">
        <f t="shared" si="1"/>
        <v>0</v>
      </c>
      <c r="R29" s="20">
        <f t="shared" si="2"/>
        <v>0</v>
      </c>
      <c r="S29" s="7">
        <f t="shared" si="3"/>
        <v>65.3181</v>
      </c>
      <c r="T29" s="7">
        <v>26</v>
      </c>
      <c r="U29" s="37" t="s">
        <v>63</v>
      </c>
    </row>
    <row r="30" spans="1:21">
      <c r="A30" s="8"/>
      <c r="B30" s="8"/>
      <c r="C30" s="9"/>
      <c r="D30" s="8"/>
      <c r="E30" s="8"/>
      <c r="F30" s="9"/>
      <c r="G30" s="8"/>
      <c r="H30" s="7"/>
      <c r="I30" s="7"/>
      <c r="J30" s="13"/>
      <c r="K30" s="14"/>
      <c r="L30" s="14"/>
      <c r="M30" s="14"/>
      <c r="N30" s="14"/>
      <c r="O30" s="14"/>
      <c r="P30" s="14"/>
      <c r="Q30" s="7"/>
      <c r="R30" s="20"/>
      <c r="S30" s="7"/>
      <c r="T30" s="7"/>
      <c r="U30" s="37"/>
    </row>
    <row r="31" spans="1:21">
      <c r="A31" s="25"/>
      <c r="B31" s="26"/>
      <c r="C31" s="14"/>
      <c r="D31" s="14"/>
      <c r="E31" s="14"/>
      <c r="F31" s="14"/>
      <c r="G31" s="14"/>
      <c r="H31" s="7"/>
      <c r="I31" s="7"/>
      <c r="J31" s="7"/>
      <c r="K31" s="14"/>
      <c r="L31" s="14"/>
      <c r="M31" s="14"/>
      <c r="N31" s="14"/>
      <c r="O31" s="14"/>
      <c r="P31" s="14"/>
      <c r="Q31" s="26"/>
      <c r="R31" s="7"/>
      <c r="S31" s="7"/>
      <c r="T31" s="7"/>
      <c r="U31" s="37"/>
    </row>
    <row r="32" spans="1:21">
      <c r="A32" s="25"/>
      <c r="B32" s="26"/>
      <c r="C32" s="14"/>
      <c r="D32" s="14"/>
      <c r="E32" s="14"/>
      <c r="F32" s="14"/>
      <c r="G32" s="14"/>
      <c r="H32" s="7"/>
      <c r="I32" s="7"/>
      <c r="J32" s="34"/>
      <c r="K32" s="14"/>
      <c r="L32" s="14"/>
      <c r="M32" s="14"/>
      <c r="N32" s="14"/>
      <c r="O32" s="14"/>
      <c r="P32" s="14"/>
      <c r="Q32" s="14"/>
      <c r="R32" s="7"/>
      <c r="S32" s="7"/>
      <c r="T32" s="7"/>
      <c r="U32" s="37"/>
    </row>
    <row r="33" spans="1:21">
      <c r="A33" s="25"/>
      <c r="B33" s="26"/>
      <c r="C33" s="14"/>
      <c r="D33" s="14"/>
      <c r="E33" s="14"/>
      <c r="F33" s="14"/>
      <c r="G33" s="14"/>
      <c r="H33" s="7"/>
      <c r="I33" s="7"/>
      <c r="J33" s="7"/>
      <c r="K33" s="14"/>
      <c r="L33" s="14"/>
      <c r="M33" s="14"/>
      <c r="N33" s="14"/>
      <c r="O33" s="14"/>
      <c r="P33" s="14"/>
      <c r="Q33" s="26"/>
      <c r="R33" s="7"/>
      <c r="S33" s="7"/>
      <c r="T33" s="7"/>
      <c r="U33" s="37"/>
    </row>
    <row r="34" spans="1:21">
      <c r="A34" s="25"/>
      <c r="B34" s="26"/>
      <c r="C34" s="14"/>
      <c r="D34" s="14"/>
      <c r="E34" s="14"/>
      <c r="F34" s="14"/>
      <c r="G34" s="14"/>
      <c r="H34" s="7"/>
      <c r="I34" s="7"/>
      <c r="J34" s="7"/>
      <c r="K34" s="14"/>
      <c r="L34" s="14"/>
      <c r="M34" s="14"/>
      <c r="N34" s="14"/>
      <c r="O34" s="14"/>
      <c r="P34" s="14"/>
      <c r="Q34" s="26"/>
      <c r="R34" s="7"/>
      <c r="S34" s="7"/>
      <c r="T34" s="7"/>
      <c r="U34" s="37"/>
    </row>
    <row r="35" spans="1:21">
      <c r="A35" s="25"/>
      <c r="B35" s="26"/>
      <c r="C35" s="14"/>
      <c r="D35" s="14"/>
      <c r="E35" s="14"/>
      <c r="F35" s="14"/>
      <c r="G35" s="14"/>
      <c r="H35" s="7"/>
      <c r="I35" s="7"/>
      <c r="J35" s="7"/>
      <c r="K35" s="14"/>
      <c r="L35" s="14"/>
      <c r="M35" s="14"/>
      <c r="N35" s="14"/>
      <c r="O35" s="14"/>
      <c r="P35" s="14"/>
      <c r="Q35" s="26"/>
      <c r="R35" s="7"/>
      <c r="S35" s="7"/>
      <c r="T35" s="7"/>
      <c r="U35" s="37"/>
    </row>
    <row r="36" spans="1:21">
      <c r="A36" s="25"/>
      <c r="B36" s="26"/>
      <c r="C36" s="14"/>
      <c r="D36" s="14"/>
      <c r="E36" s="14"/>
      <c r="F36" s="14"/>
      <c r="G36" s="14"/>
      <c r="H36" s="7"/>
      <c r="I36" s="7"/>
      <c r="J36" s="7"/>
      <c r="K36" s="14"/>
      <c r="L36" s="14"/>
      <c r="M36" s="14"/>
      <c r="N36" s="14"/>
      <c r="O36" s="14"/>
      <c r="P36" s="14"/>
      <c r="Q36" s="26"/>
      <c r="R36" s="7"/>
      <c r="S36" s="7"/>
      <c r="T36" s="7"/>
      <c r="U36" s="37"/>
    </row>
    <row r="37" spans="1:21">
      <c r="A37" s="25"/>
      <c r="B37" s="26"/>
      <c r="C37" s="14"/>
      <c r="D37" s="14"/>
      <c r="E37" s="14"/>
      <c r="F37" s="14"/>
      <c r="G37" s="14"/>
      <c r="H37" s="7"/>
      <c r="I37" s="7"/>
      <c r="J37" s="7"/>
      <c r="K37" s="14"/>
      <c r="L37" s="14"/>
      <c r="M37" s="14"/>
      <c r="N37" s="14"/>
      <c r="O37" s="14"/>
      <c r="P37" s="14"/>
      <c r="Q37" s="26"/>
      <c r="R37" s="7"/>
      <c r="S37" s="7"/>
      <c r="T37" s="7"/>
      <c r="U37" s="37"/>
    </row>
    <row r="38" spans="1:21">
      <c r="A38" s="25"/>
      <c r="B38" s="26"/>
      <c r="C38" s="14"/>
      <c r="D38" s="14"/>
      <c r="E38" s="14"/>
      <c r="F38" s="14"/>
      <c r="G38" s="14"/>
      <c r="H38" s="7"/>
      <c r="I38" s="7"/>
      <c r="J38" s="7"/>
      <c r="K38" s="14"/>
      <c r="L38" s="14"/>
      <c r="M38" s="14"/>
      <c r="N38" s="14"/>
      <c r="O38" s="14"/>
      <c r="P38" s="14"/>
      <c r="Q38" s="26"/>
      <c r="R38" s="7"/>
      <c r="S38" s="7"/>
      <c r="T38" s="7"/>
      <c r="U38" s="37"/>
    </row>
    <row r="39" spans="1:21">
      <c r="A39" s="25"/>
      <c r="B39" s="26"/>
      <c r="C39" s="14"/>
      <c r="D39" s="14"/>
      <c r="E39" s="14"/>
      <c r="F39" s="14"/>
      <c r="G39" s="14"/>
      <c r="H39" s="7"/>
      <c r="I39" s="7"/>
      <c r="J39" s="7"/>
      <c r="K39" s="14"/>
      <c r="L39" s="14"/>
      <c r="M39" s="14"/>
      <c r="N39" s="14"/>
      <c r="O39" s="14"/>
      <c r="P39" s="14"/>
      <c r="Q39" s="26"/>
      <c r="R39" s="7"/>
      <c r="S39" s="7"/>
      <c r="T39" s="7"/>
      <c r="U39" s="37"/>
    </row>
    <row r="40" spans="1:21">
      <c r="A40" s="25"/>
      <c r="B40" s="26"/>
      <c r="C40" s="14"/>
      <c r="D40" s="14"/>
      <c r="E40" s="14"/>
      <c r="F40" s="14"/>
      <c r="G40" s="14"/>
      <c r="H40" s="7"/>
      <c r="I40" s="7"/>
      <c r="J40" s="7"/>
      <c r="K40" s="14"/>
      <c r="L40" s="14"/>
      <c r="M40" s="14"/>
      <c r="N40" s="14"/>
      <c r="O40" s="14"/>
      <c r="P40" s="14"/>
      <c r="Q40" s="26"/>
      <c r="R40" s="7"/>
      <c r="S40" s="7"/>
      <c r="T40" s="7"/>
      <c r="U40" s="37"/>
    </row>
    <row r="41" spans="1:21">
      <c r="A41" s="25"/>
      <c r="B41" s="26"/>
      <c r="C41" s="14"/>
      <c r="D41" s="14"/>
      <c r="E41" s="14"/>
      <c r="F41" s="14"/>
      <c r="G41" s="14"/>
      <c r="H41" s="7"/>
      <c r="I41" s="7"/>
      <c r="J41" s="7"/>
      <c r="K41" s="14"/>
      <c r="L41" s="14"/>
      <c r="M41" s="14"/>
      <c r="N41" s="14"/>
      <c r="O41" s="14"/>
      <c r="P41" s="14"/>
      <c r="Q41" s="26"/>
      <c r="R41" s="7"/>
      <c r="S41" s="7"/>
      <c r="T41" s="7"/>
      <c r="U41" s="37"/>
    </row>
    <row r="42" spans="1:21">
      <c r="A42" s="25"/>
      <c r="B42" s="26"/>
      <c r="C42" s="14"/>
      <c r="D42" s="14"/>
      <c r="E42" s="14"/>
      <c r="F42" s="14"/>
      <c r="G42" s="14"/>
      <c r="H42" s="7"/>
      <c r="I42" s="7"/>
      <c r="J42" s="7"/>
      <c r="K42" s="14"/>
      <c r="L42" s="14"/>
      <c r="M42" s="14"/>
      <c r="N42" s="14"/>
      <c r="O42" s="14"/>
      <c r="P42" s="14"/>
      <c r="Q42" s="14"/>
      <c r="R42" s="7"/>
      <c r="S42" s="7"/>
      <c r="T42" s="7"/>
      <c r="U42" s="37"/>
    </row>
    <row r="43" spans="1:21">
      <c r="A43" s="25"/>
      <c r="B43" s="26"/>
      <c r="C43" s="14"/>
      <c r="D43" s="14"/>
      <c r="E43" s="14"/>
      <c r="F43" s="14"/>
      <c r="G43" s="14"/>
      <c r="H43" s="7"/>
      <c r="I43" s="7"/>
      <c r="J43" s="7"/>
      <c r="K43" s="14"/>
      <c r="L43" s="14"/>
      <c r="M43" s="14"/>
      <c r="N43" s="14"/>
      <c r="O43" s="14"/>
      <c r="P43" s="14"/>
      <c r="Q43" s="26"/>
      <c r="R43" s="7"/>
      <c r="S43" s="7"/>
      <c r="T43" s="7"/>
      <c r="U43" s="37"/>
    </row>
    <row r="44" spans="1:21">
      <c r="A44" s="25"/>
      <c r="B44" s="26"/>
      <c r="C44" s="14"/>
      <c r="D44" s="14"/>
      <c r="E44" s="14"/>
      <c r="F44" s="14"/>
      <c r="G44" s="14"/>
      <c r="H44" s="7"/>
      <c r="I44" s="7"/>
      <c r="J44" s="7"/>
      <c r="K44" s="14"/>
      <c r="L44" s="14"/>
      <c r="M44" s="14"/>
      <c r="N44" s="14"/>
      <c r="O44" s="14"/>
      <c r="P44" s="14"/>
      <c r="Q44" s="26"/>
      <c r="R44" s="7"/>
      <c r="S44" s="7"/>
      <c r="T44" s="7"/>
      <c r="U44" s="37"/>
    </row>
    <row r="45" spans="1:21">
      <c r="A45" s="25"/>
      <c r="B45" s="26"/>
      <c r="C45" s="14"/>
      <c r="D45" s="14"/>
      <c r="E45" s="14"/>
      <c r="F45" s="14"/>
      <c r="G45" s="14"/>
      <c r="H45" s="7"/>
      <c r="I45" s="7"/>
      <c r="J45" s="7"/>
      <c r="K45" s="14"/>
      <c r="L45" s="14"/>
      <c r="M45" s="14"/>
      <c r="N45" s="14"/>
      <c r="O45" s="14"/>
      <c r="P45" s="14"/>
      <c r="Q45" s="26"/>
      <c r="R45" s="7"/>
      <c r="S45" s="7"/>
      <c r="T45" s="7"/>
      <c r="U45" s="37"/>
    </row>
    <row r="47" spans="20:20">
      <c r="T47" s="38"/>
    </row>
    <row r="48" spans="1:19">
      <c r="A48" s="27"/>
      <c r="B48" s="28"/>
      <c r="C48" s="29"/>
      <c r="D48" s="29"/>
      <c r="E48" s="29"/>
      <c r="F48" s="29"/>
      <c r="G48" s="29"/>
      <c r="H48" s="30"/>
      <c r="I48" s="30"/>
      <c r="J48" s="30"/>
      <c r="K48" s="29"/>
      <c r="L48" s="29"/>
      <c r="M48" s="29"/>
      <c r="N48" s="29"/>
      <c r="O48" s="29"/>
      <c r="P48" s="29"/>
      <c r="Q48" s="39"/>
      <c r="R48" s="30"/>
      <c r="S48" s="30"/>
    </row>
    <row r="49" spans="1:19">
      <c r="A49" s="27"/>
      <c r="B49" s="28"/>
      <c r="C49" s="29"/>
      <c r="D49" s="29"/>
      <c r="E49" s="29"/>
      <c r="F49" s="29"/>
      <c r="G49" s="29"/>
      <c r="H49" s="30"/>
      <c r="I49" s="30"/>
      <c r="J49" s="35"/>
      <c r="K49" s="29"/>
      <c r="L49" s="29"/>
      <c r="M49" s="29"/>
      <c r="N49" s="29"/>
      <c r="O49" s="29"/>
      <c r="P49" s="29"/>
      <c r="Q49" s="39"/>
      <c r="R49" s="30"/>
      <c r="S49" s="30"/>
    </row>
    <row r="50" spans="1:19">
      <c r="A50" s="27"/>
      <c r="B50" s="28"/>
      <c r="C50" s="29"/>
      <c r="D50" s="29"/>
      <c r="E50" s="29"/>
      <c r="F50" s="29"/>
      <c r="G50" s="29"/>
      <c r="H50" s="30"/>
      <c r="I50" s="30"/>
      <c r="J50" s="36"/>
      <c r="K50" s="29"/>
      <c r="L50" s="29"/>
      <c r="M50" s="29"/>
      <c r="N50" s="29"/>
      <c r="O50" s="29"/>
      <c r="P50" s="29"/>
      <c r="Q50" s="39"/>
      <c r="R50" s="30"/>
      <c r="S50" s="30"/>
    </row>
    <row r="51" spans="1:19">
      <c r="A51" s="27"/>
      <c r="B51" s="28"/>
      <c r="C51" s="29"/>
      <c r="D51" s="29"/>
      <c r="E51" s="29"/>
      <c r="F51" s="29"/>
      <c r="G51" s="29"/>
      <c r="H51" s="30"/>
      <c r="I51" s="30"/>
      <c r="J51" s="36"/>
      <c r="K51" s="29"/>
      <c r="L51" s="29"/>
      <c r="M51" s="29"/>
      <c r="N51" s="29"/>
      <c r="O51" s="29"/>
      <c r="P51" s="29"/>
      <c r="Q51" s="30"/>
      <c r="R51" s="30"/>
      <c r="S51" s="30"/>
    </row>
    <row r="52" spans="1:19">
      <c r="A52" s="27"/>
      <c r="B52" s="28"/>
      <c r="C52" s="29"/>
      <c r="D52" s="29"/>
      <c r="E52" s="29"/>
      <c r="F52" s="29"/>
      <c r="G52" s="29"/>
      <c r="H52" s="30"/>
      <c r="I52" s="30"/>
      <c r="J52" s="36"/>
      <c r="K52" s="29"/>
      <c r="L52" s="29"/>
      <c r="M52" s="29"/>
      <c r="N52" s="29"/>
      <c r="O52" s="29"/>
      <c r="P52" s="29"/>
      <c r="Q52" s="30"/>
      <c r="R52" s="30"/>
      <c r="S52" s="30"/>
    </row>
    <row r="53" spans="1:19">
      <c r="A53" s="27"/>
      <c r="B53" s="28"/>
      <c r="C53" s="29"/>
      <c r="D53" s="29"/>
      <c r="E53" s="29"/>
      <c r="F53" s="29"/>
      <c r="G53" s="29"/>
      <c r="H53" s="30"/>
      <c r="I53" s="30"/>
      <c r="J53" s="36"/>
      <c r="K53" s="29"/>
      <c r="L53" s="29"/>
      <c r="M53" s="29"/>
      <c r="N53" s="29"/>
      <c r="O53" s="29"/>
      <c r="P53" s="29"/>
      <c r="Q53" s="30"/>
      <c r="R53" s="30"/>
      <c r="S53" s="30"/>
    </row>
    <row r="54" spans="1:19">
      <c r="A54" s="27"/>
      <c r="B54" s="28"/>
      <c r="C54" s="29"/>
      <c r="D54" s="29"/>
      <c r="E54" s="29"/>
      <c r="F54" s="29"/>
      <c r="G54" s="29"/>
      <c r="H54" s="30"/>
      <c r="I54" s="30"/>
      <c r="J54" s="36"/>
      <c r="K54" s="29"/>
      <c r="L54" s="29"/>
      <c r="M54" s="29"/>
      <c r="N54" s="29"/>
      <c r="O54" s="29"/>
      <c r="P54" s="29"/>
      <c r="Q54" s="30"/>
      <c r="R54" s="30"/>
      <c r="S54" s="30"/>
    </row>
    <row r="55" spans="1:19">
      <c r="A55" s="27"/>
      <c r="B55" s="28"/>
      <c r="C55" s="29"/>
      <c r="D55" s="29"/>
      <c r="E55" s="29"/>
      <c r="F55" s="29"/>
      <c r="G55" s="29"/>
      <c r="H55" s="30"/>
      <c r="I55" s="30"/>
      <c r="J55" s="36"/>
      <c r="K55" s="29"/>
      <c r="L55" s="29"/>
      <c r="M55" s="29"/>
      <c r="N55" s="29"/>
      <c r="O55" s="29"/>
      <c r="P55" s="29"/>
      <c r="Q55" s="30"/>
      <c r="R55" s="30"/>
      <c r="S55" s="30"/>
    </row>
  </sheetData>
  <autoFilter xmlns:etc="http://www.wps.cn/officeDocument/2017/etCustomData" ref="A2:T29" etc:filterBottomFollowUsedRange="0">
    <sortState ref="A2:T29">
      <sortCondition ref="S2" descending="1"/>
    </sortState>
    <extLst/>
  </autoFilter>
  <sortState ref="A4:S29">
    <sortCondition ref="S4:S29" descending="1"/>
  </sortState>
  <mergeCells count="9">
    <mergeCell ref="A1:T1"/>
    <mergeCell ref="C2:I2"/>
    <mergeCell ref="K2:R2"/>
    <mergeCell ref="A2:A3"/>
    <mergeCell ref="B2:B3"/>
    <mergeCell ref="J2:J3"/>
    <mergeCell ref="S2:S3"/>
    <mergeCell ref="T2:T3"/>
    <mergeCell ref="U2:U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opLeftCell="K6" workbookViewId="0">
      <selection activeCell="U25" sqref="U25"/>
    </sheetView>
  </sheetViews>
  <sheetFormatPr defaultColWidth="9" defaultRowHeight="14"/>
  <cols>
    <col min="1" max="1" width="15.3333333333333" customWidth="1"/>
    <col min="3" max="3" width="14.25" customWidth="1"/>
    <col min="4" max="4" width="13.6666666666667" customWidth="1"/>
    <col min="5" max="5" width="15" customWidth="1"/>
    <col min="6" max="6" width="18.75" customWidth="1"/>
    <col min="7" max="7" width="15.5833333333333" customWidth="1"/>
    <col min="10" max="10" width="17" customWidth="1"/>
    <col min="11" max="11" width="15.6666666666667" customWidth="1"/>
    <col min="12" max="12" width="14.3333333333333" customWidth="1"/>
    <col min="13" max="13" width="15.5833333333333" customWidth="1"/>
    <col min="14" max="14" width="17.4166666666667" customWidth="1"/>
    <col min="15" max="15" width="14.3333333333333" customWidth="1"/>
    <col min="16" max="16" width="12.9166666666667" customWidth="1"/>
    <col min="17" max="17" width="8.75" customWidth="1"/>
    <col min="18" max="18" width="13.5833333333333" customWidth="1"/>
    <col min="21" max="21" width="9" style="17"/>
  </cols>
  <sheetData>
    <row r="1" ht="25.5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8"/>
    </row>
    <row r="2" spans="1:21">
      <c r="A2" s="3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10"/>
      <c r="J2" s="11" t="s">
        <v>4</v>
      </c>
      <c r="K2" s="12" t="s">
        <v>5</v>
      </c>
      <c r="L2" s="5"/>
      <c r="M2" s="5"/>
      <c r="N2" s="5"/>
      <c r="O2" s="5"/>
      <c r="P2" s="5"/>
      <c r="Q2" s="5"/>
      <c r="R2" s="10"/>
      <c r="S2" s="3" t="s">
        <v>6</v>
      </c>
      <c r="T2" s="3" t="s">
        <v>7</v>
      </c>
      <c r="U2" s="19" t="s">
        <v>8</v>
      </c>
    </row>
    <row r="3" spans="1:21">
      <c r="A3" s="6"/>
      <c r="B3" s="6"/>
      <c r="C3" s="7" t="s">
        <v>9</v>
      </c>
      <c r="D3" s="7" t="s">
        <v>78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6"/>
      <c r="K3" s="7" t="s">
        <v>16</v>
      </c>
      <c r="L3" s="7" t="s">
        <v>17</v>
      </c>
      <c r="M3" s="7" t="s">
        <v>18</v>
      </c>
      <c r="N3" s="7" t="s">
        <v>19</v>
      </c>
      <c r="O3" s="7" t="s">
        <v>20</v>
      </c>
      <c r="P3" s="7" t="s">
        <v>21</v>
      </c>
      <c r="Q3" s="7" t="s">
        <v>15</v>
      </c>
      <c r="R3" s="7" t="s">
        <v>22</v>
      </c>
      <c r="S3" s="6"/>
      <c r="T3" s="6"/>
      <c r="U3" s="19"/>
    </row>
    <row r="4" spans="1:21">
      <c r="A4" s="8" t="s">
        <v>79</v>
      </c>
      <c r="B4" s="8" t="s">
        <v>80</v>
      </c>
      <c r="C4" s="9">
        <v>0</v>
      </c>
      <c r="D4" s="8"/>
      <c r="E4" s="8"/>
      <c r="F4" s="9"/>
      <c r="G4" s="8"/>
      <c r="H4" s="7">
        <v>80</v>
      </c>
      <c r="I4" s="7">
        <f t="shared" ref="I4:I25" si="0">C4+D4+E4+F4+G4+H4</f>
        <v>80</v>
      </c>
      <c r="J4" s="13">
        <v>87.542</v>
      </c>
      <c r="K4" s="14">
        <v>40</v>
      </c>
      <c r="L4" s="14"/>
      <c r="M4" s="14">
        <v>15</v>
      </c>
      <c r="N4" s="14"/>
      <c r="O4" s="14"/>
      <c r="P4" s="14"/>
      <c r="Q4" s="7">
        <f t="shared" ref="Q4:Q25" si="1">K4+L4+M4+N4+O4+P4</f>
        <v>55</v>
      </c>
      <c r="R4" s="20">
        <f t="shared" ref="R4:R25" si="2">100*(Q4/55)</f>
        <v>100</v>
      </c>
      <c r="S4" s="7">
        <f t="shared" ref="S4:S25" si="3">I4*0.1+J4*0.7+R4*0.2</f>
        <v>89.2794</v>
      </c>
      <c r="T4" s="7">
        <v>1</v>
      </c>
      <c r="U4" s="15" t="s">
        <v>25</v>
      </c>
    </row>
    <row r="5" spans="1:21">
      <c r="A5" s="8" t="s">
        <v>81</v>
      </c>
      <c r="B5" s="8" t="s">
        <v>82</v>
      </c>
      <c r="C5" s="9">
        <v>1</v>
      </c>
      <c r="D5" s="8"/>
      <c r="E5" s="8"/>
      <c r="F5" s="9"/>
      <c r="G5" s="8"/>
      <c r="H5" s="7">
        <v>80</v>
      </c>
      <c r="I5" s="7">
        <f t="shared" si="0"/>
        <v>81</v>
      </c>
      <c r="J5" s="13">
        <v>89.604</v>
      </c>
      <c r="K5" s="14">
        <v>30</v>
      </c>
      <c r="L5" s="7"/>
      <c r="M5" s="7">
        <v>5</v>
      </c>
      <c r="N5" s="7"/>
      <c r="O5" s="7"/>
      <c r="P5" s="7">
        <v>8</v>
      </c>
      <c r="Q5" s="7">
        <f t="shared" si="1"/>
        <v>43</v>
      </c>
      <c r="R5" s="20">
        <f t="shared" si="2"/>
        <v>78.1818181818182</v>
      </c>
      <c r="S5" s="7">
        <f t="shared" si="3"/>
        <v>86.4591636363636</v>
      </c>
      <c r="T5" s="7">
        <v>2</v>
      </c>
      <c r="U5" s="15" t="s">
        <v>25</v>
      </c>
    </row>
    <row r="6" spans="1:21">
      <c r="A6" s="8" t="s">
        <v>83</v>
      </c>
      <c r="B6" s="8" t="s">
        <v>84</v>
      </c>
      <c r="C6" s="9">
        <v>0</v>
      </c>
      <c r="D6" s="8"/>
      <c r="E6" s="8"/>
      <c r="F6" s="9"/>
      <c r="G6" s="8"/>
      <c r="H6" s="7">
        <v>80</v>
      </c>
      <c r="I6" s="7">
        <f t="shared" si="0"/>
        <v>80</v>
      </c>
      <c r="J6" s="13">
        <v>87.958</v>
      </c>
      <c r="K6" s="14">
        <v>35</v>
      </c>
      <c r="L6" s="14"/>
      <c r="M6" s="14"/>
      <c r="N6" s="14"/>
      <c r="O6" s="14"/>
      <c r="P6" s="14"/>
      <c r="Q6" s="7">
        <f t="shared" si="1"/>
        <v>35</v>
      </c>
      <c r="R6" s="20">
        <f t="shared" si="2"/>
        <v>63.6363636363636</v>
      </c>
      <c r="S6" s="7">
        <f t="shared" si="3"/>
        <v>82.2978727272727</v>
      </c>
      <c r="T6" s="7">
        <v>3</v>
      </c>
      <c r="U6" s="15" t="s">
        <v>25</v>
      </c>
    </row>
    <row r="7" spans="1:21">
      <c r="A7" s="8" t="s">
        <v>85</v>
      </c>
      <c r="B7" s="8" t="s">
        <v>86</v>
      </c>
      <c r="C7" s="9">
        <v>1</v>
      </c>
      <c r="D7" s="8">
        <v>1.5</v>
      </c>
      <c r="E7" s="8"/>
      <c r="F7" s="9"/>
      <c r="G7" s="8"/>
      <c r="H7" s="7">
        <v>80</v>
      </c>
      <c r="I7" s="7">
        <f t="shared" si="0"/>
        <v>82.5</v>
      </c>
      <c r="J7" s="13">
        <v>83.146</v>
      </c>
      <c r="K7" s="14">
        <v>5</v>
      </c>
      <c r="L7" s="14"/>
      <c r="M7" s="14">
        <v>20</v>
      </c>
      <c r="N7" s="14">
        <v>4</v>
      </c>
      <c r="O7" s="14"/>
      <c r="P7" s="14">
        <v>5.5</v>
      </c>
      <c r="Q7" s="7">
        <f t="shared" si="1"/>
        <v>34.5</v>
      </c>
      <c r="R7" s="20">
        <f t="shared" si="2"/>
        <v>62.7272727272727</v>
      </c>
      <c r="S7" s="7">
        <f t="shared" si="3"/>
        <v>78.9976545454546</v>
      </c>
      <c r="T7" s="7">
        <v>4</v>
      </c>
      <c r="U7" s="15" t="s">
        <v>25</v>
      </c>
    </row>
    <row r="8" spans="1:21">
      <c r="A8" s="8" t="s">
        <v>87</v>
      </c>
      <c r="B8" s="8" t="s">
        <v>88</v>
      </c>
      <c r="C8" s="9">
        <v>3.5</v>
      </c>
      <c r="D8" s="8"/>
      <c r="E8" s="8"/>
      <c r="F8" s="9"/>
      <c r="G8" s="8"/>
      <c r="H8" s="7">
        <v>80</v>
      </c>
      <c r="I8" s="7">
        <f t="shared" si="0"/>
        <v>83.5</v>
      </c>
      <c r="J8" s="13">
        <v>82.813</v>
      </c>
      <c r="K8" s="14">
        <v>5</v>
      </c>
      <c r="L8" s="14">
        <v>5</v>
      </c>
      <c r="M8" s="14">
        <v>10</v>
      </c>
      <c r="N8" s="14"/>
      <c r="O8" s="14"/>
      <c r="P8" s="14">
        <v>8</v>
      </c>
      <c r="Q8" s="7">
        <f t="shared" si="1"/>
        <v>28</v>
      </c>
      <c r="R8" s="20">
        <f t="shared" si="2"/>
        <v>50.9090909090909</v>
      </c>
      <c r="S8" s="7">
        <f t="shared" si="3"/>
        <v>76.5009181818182</v>
      </c>
      <c r="T8" s="7">
        <v>5</v>
      </c>
      <c r="U8" s="15" t="s">
        <v>36</v>
      </c>
    </row>
    <row r="9" spans="1:21">
      <c r="A9" s="8" t="s">
        <v>89</v>
      </c>
      <c r="B9" s="8" t="s">
        <v>90</v>
      </c>
      <c r="C9" s="9">
        <v>0</v>
      </c>
      <c r="D9" s="8">
        <v>1</v>
      </c>
      <c r="E9" s="8"/>
      <c r="F9" s="9"/>
      <c r="G9" s="8"/>
      <c r="H9" s="7">
        <v>80</v>
      </c>
      <c r="I9" s="7">
        <f t="shared" si="0"/>
        <v>81</v>
      </c>
      <c r="J9" s="13">
        <v>88.354</v>
      </c>
      <c r="K9" s="14">
        <v>10</v>
      </c>
      <c r="L9" s="14"/>
      <c r="M9" s="14"/>
      <c r="N9" s="14"/>
      <c r="O9" s="14"/>
      <c r="P9" s="14"/>
      <c r="Q9" s="7">
        <f t="shared" si="1"/>
        <v>10</v>
      </c>
      <c r="R9" s="20">
        <f t="shared" si="2"/>
        <v>18.1818181818182</v>
      </c>
      <c r="S9" s="7">
        <f t="shared" si="3"/>
        <v>73.5841636363636</v>
      </c>
      <c r="T9" s="7">
        <v>6</v>
      </c>
      <c r="U9" s="15" t="s">
        <v>36</v>
      </c>
    </row>
    <row r="10" spans="1:21">
      <c r="A10" s="8" t="s">
        <v>91</v>
      </c>
      <c r="B10" s="8" t="s">
        <v>92</v>
      </c>
      <c r="C10" s="9">
        <v>0</v>
      </c>
      <c r="D10" s="8"/>
      <c r="E10" s="8"/>
      <c r="F10" s="9"/>
      <c r="G10" s="8"/>
      <c r="H10" s="7">
        <v>80</v>
      </c>
      <c r="I10" s="7">
        <f t="shared" si="0"/>
        <v>80</v>
      </c>
      <c r="J10" s="13">
        <v>92.271</v>
      </c>
      <c r="K10" s="14"/>
      <c r="L10" s="14"/>
      <c r="M10" s="14"/>
      <c r="N10" s="14"/>
      <c r="O10" s="14"/>
      <c r="P10" s="14"/>
      <c r="Q10" s="7">
        <f t="shared" si="1"/>
        <v>0</v>
      </c>
      <c r="R10" s="20">
        <f t="shared" si="2"/>
        <v>0</v>
      </c>
      <c r="S10" s="7">
        <f t="shared" si="3"/>
        <v>72.5897</v>
      </c>
      <c r="T10" s="7">
        <v>7</v>
      </c>
      <c r="U10" s="15" t="s">
        <v>36</v>
      </c>
    </row>
    <row r="11" spans="1:21">
      <c r="A11" s="8" t="s">
        <v>93</v>
      </c>
      <c r="B11" s="8" t="s">
        <v>94</v>
      </c>
      <c r="C11" s="9">
        <v>1</v>
      </c>
      <c r="D11" s="8"/>
      <c r="E11" s="8"/>
      <c r="F11" s="9"/>
      <c r="G11" s="8"/>
      <c r="H11" s="7">
        <v>80</v>
      </c>
      <c r="I11" s="7">
        <f t="shared" si="0"/>
        <v>81</v>
      </c>
      <c r="J11" s="13">
        <v>87.646</v>
      </c>
      <c r="K11" s="14"/>
      <c r="L11" s="14"/>
      <c r="M11" s="14"/>
      <c r="N11" s="14">
        <v>4</v>
      </c>
      <c r="O11" s="14"/>
      <c r="P11" s="14"/>
      <c r="Q11" s="7">
        <f t="shared" si="1"/>
        <v>4</v>
      </c>
      <c r="R11" s="20">
        <f t="shared" si="2"/>
        <v>7.27272727272727</v>
      </c>
      <c r="S11" s="7">
        <f t="shared" si="3"/>
        <v>70.9067454545454</v>
      </c>
      <c r="T11" s="7">
        <v>8</v>
      </c>
      <c r="U11" s="15" t="s">
        <v>36</v>
      </c>
    </row>
    <row r="12" spans="1:21">
      <c r="A12" s="8" t="s">
        <v>95</v>
      </c>
      <c r="B12" s="8" t="s">
        <v>96</v>
      </c>
      <c r="C12" s="9">
        <v>0</v>
      </c>
      <c r="D12" s="8"/>
      <c r="E12" s="8"/>
      <c r="F12" s="9"/>
      <c r="G12" s="8"/>
      <c r="H12" s="7">
        <v>80</v>
      </c>
      <c r="I12" s="7">
        <f t="shared" si="0"/>
        <v>80</v>
      </c>
      <c r="J12" s="13">
        <v>85.042</v>
      </c>
      <c r="K12" s="14"/>
      <c r="L12" s="14"/>
      <c r="M12" s="14"/>
      <c r="N12" s="14"/>
      <c r="O12" s="14"/>
      <c r="P12" s="14">
        <v>7.5</v>
      </c>
      <c r="Q12" s="7">
        <f t="shared" si="1"/>
        <v>7.5</v>
      </c>
      <c r="R12" s="20">
        <f t="shared" si="2"/>
        <v>13.6363636363636</v>
      </c>
      <c r="S12" s="7">
        <f t="shared" si="3"/>
        <v>70.2566727272727</v>
      </c>
      <c r="T12" s="7">
        <v>9</v>
      </c>
      <c r="U12" s="15" t="s">
        <v>36</v>
      </c>
    </row>
    <row r="13" spans="1:21">
      <c r="A13" s="8" t="s">
        <v>97</v>
      </c>
      <c r="B13" s="8" t="s">
        <v>98</v>
      </c>
      <c r="C13" s="9">
        <v>3.5</v>
      </c>
      <c r="D13" s="8">
        <v>3</v>
      </c>
      <c r="E13" s="8"/>
      <c r="F13" s="9"/>
      <c r="G13" s="8"/>
      <c r="H13" s="7">
        <v>80</v>
      </c>
      <c r="I13" s="7">
        <f t="shared" si="0"/>
        <v>86.5</v>
      </c>
      <c r="J13" s="13">
        <v>84.813</v>
      </c>
      <c r="K13" s="14"/>
      <c r="L13" s="14">
        <v>5</v>
      </c>
      <c r="M13" s="14"/>
      <c r="N13" s="14"/>
      <c r="O13" s="14"/>
      <c r="P13" s="14"/>
      <c r="Q13" s="7">
        <f t="shared" si="1"/>
        <v>5</v>
      </c>
      <c r="R13" s="20">
        <f t="shared" si="2"/>
        <v>9.09090909090909</v>
      </c>
      <c r="S13" s="7">
        <f t="shared" si="3"/>
        <v>69.8372818181818</v>
      </c>
      <c r="T13" s="7">
        <v>10</v>
      </c>
      <c r="U13" s="15" t="s">
        <v>36</v>
      </c>
    </row>
    <row r="14" spans="1:21">
      <c r="A14" s="8" t="s">
        <v>99</v>
      </c>
      <c r="B14" s="8" t="s">
        <v>100</v>
      </c>
      <c r="C14" s="9">
        <v>0</v>
      </c>
      <c r="D14" s="8"/>
      <c r="E14" s="8"/>
      <c r="F14" s="9"/>
      <c r="G14" s="8"/>
      <c r="H14" s="7">
        <v>80</v>
      </c>
      <c r="I14" s="7">
        <f t="shared" si="0"/>
        <v>80</v>
      </c>
      <c r="J14" s="13">
        <v>84.063</v>
      </c>
      <c r="K14" s="14"/>
      <c r="L14" s="14"/>
      <c r="M14" s="14"/>
      <c r="N14" s="14"/>
      <c r="O14" s="14"/>
      <c r="P14" s="14">
        <v>7</v>
      </c>
      <c r="Q14" s="7">
        <f t="shared" si="1"/>
        <v>7</v>
      </c>
      <c r="R14" s="20">
        <f t="shared" si="2"/>
        <v>12.7272727272727</v>
      </c>
      <c r="S14" s="7">
        <f t="shared" si="3"/>
        <v>69.3895545454545</v>
      </c>
      <c r="T14" s="7">
        <v>11</v>
      </c>
      <c r="U14" s="15" t="s">
        <v>36</v>
      </c>
    </row>
    <row r="15" spans="1:21">
      <c r="A15" s="8" t="s">
        <v>101</v>
      </c>
      <c r="B15" s="8" t="s">
        <v>102</v>
      </c>
      <c r="C15" s="9">
        <v>0</v>
      </c>
      <c r="D15" s="8"/>
      <c r="E15" s="8"/>
      <c r="F15" s="9"/>
      <c r="G15" s="8"/>
      <c r="H15" s="7">
        <v>80</v>
      </c>
      <c r="I15" s="7">
        <f t="shared" si="0"/>
        <v>80</v>
      </c>
      <c r="J15" s="13">
        <v>87.625</v>
      </c>
      <c r="K15" s="14"/>
      <c r="L15" s="14"/>
      <c r="M15" s="14"/>
      <c r="N15" s="14"/>
      <c r="O15" s="14"/>
      <c r="P15" s="14"/>
      <c r="Q15" s="7">
        <f t="shared" si="1"/>
        <v>0</v>
      </c>
      <c r="R15" s="20">
        <f t="shared" si="2"/>
        <v>0</v>
      </c>
      <c r="S15" s="7">
        <f t="shared" si="3"/>
        <v>69.3375</v>
      </c>
      <c r="T15" s="7">
        <v>12</v>
      </c>
      <c r="U15" s="15" t="s">
        <v>36</v>
      </c>
    </row>
    <row r="16" spans="1:21">
      <c r="A16" s="8" t="s">
        <v>103</v>
      </c>
      <c r="B16" s="8" t="s">
        <v>104</v>
      </c>
      <c r="C16" s="9">
        <v>0</v>
      </c>
      <c r="D16" s="8"/>
      <c r="E16" s="8"/>
      <c r="F16" s="9"/>
      <c r="G16" s="8"/>
      <c r="H16" s="7">
        <v>80</v>
      </c>
      <c r="I16" s="7">
        <f t="shared" si="0"/>
        <v>80</v>
      </c>
      <c r="J16" s="13">
        <v>84.521</v>
      </c>
      <c r="K16" s="14"/>
      <c r="L16" s="14"/>
      <c r="M16" s="14">
        <v>5</v>
      </c>
      <c r="N16" s="14"/>
      <c r="O16" s="14"/>
      <c r="P16" s="14"/>
      <c r="Q16" s="7">
        <f t="shared" si="1"/>
        <v>5</v>
      </c>
      <c r="R16" s="20">
        <f t="shared" si="2"/>
        <v>9.09090909090909</v>
      </c>
      <c r="S16" s="7">
        <f t="shared" si="3"/>
        <v>68.9828818181818</v>
      </c>
      <c r="T16" s="7">
        <v>13</v>
      </c>
      <c r="U16" s="15" t="s">
        <v>36</v>
      </c>
    </row>
    <row r="17" spans="1:21">
      <c r="A17" s="8" t="s">
        <v>105</v>
      </c>
      <c r="B17" s="8" t="s">
        <v>106</v>
      </c>
      <c r="C17" s="9">
        <v>0</v>
      </c>
      <c r="D17" s="8"/>
      <c r="E17" s="8"/>
      <c r="F17" s="9"/>
      <c r="G17" s="8"/>
      <c r="H17" s="7">
        <v>80</v>
      </c>
      <c r="I17" s="7">
        <f t="shared" si="0"/>
        <v>80</v>
      </c>
      <c r="J17" s="13">
        <v>86.083</v>
      </c>
      <c r="K17" s="14"/>
      <c r="L17" s="14"/>
      <c r="M17" s="14"/>
      <c r="N17" s="14"/>
      <c r="O17" s="14"/>
      <c r="P17" s="14"/>
      <c r="Q17" s="7">
        <f t="shared" si="1"/>
        <v>0</v>
      </c>
      <c r="R17" s="20">
        <f t="shared" si="2"/>
        <v>0</v>
      </c>
      <c r="S17" s="7">
        <f t="shared" si="3"/>
        <v>68.2581</v>
      </c>
      <c r="T17" s="7">
        <v>14</v>
      </c>
      <c r="U17" s="15" t="s">
        <v>36</v>
      </c>
    </row>
    <row r="18" spans="1:21">
      <c r="A18" s="8" t="s">
        <v>107</v>
      </c>
      <c r="B18" s="8" t="s">
        <v>108</v>
      </c>
      <c r="C18" s="9">
        <v>0</v>
      </c>
      <c r="D18" s="8"/>
      <c r="E18" s="8"/>
      <c r="F18" s="9"/>
      <c r="G18" s="8"/>
      <c r="H18" s="7">
        <v>80</v>
      </c>
      <c r="I18" s="7">
        <f t="shared" si="0"/>
        <v>80</v>
      </c>
      <c r="J18" s="13">
        <v>81</v>
      </c>
      <c r="K18" s="14"/>
      <c r="L18" s="14"/>
      <c r="M18" s="14">
        <v>5</v>
      </c>
      <c r="N18" s="14">
        <v>4</v>
      </c>
      <c r="O18" s="14"/>
      <c r="P18" s="14"/>
      <c r="Q18" s="7">
        <f t="shared" si="1"/>
        <v>9</v>
      </c>
      <c r="R18" s="20">
        <f t="shared" si="2"/>
        <v>16.3636363636364</v>
      </c>
      <c r="S18" s="7">
        <f t="shared" si="3"/>
        <v>67.9727272727273</v>
      </c>
      <c r="T18" s="7">
        <v>15</v>
      </c>
      <c r="U18" s="15" t="s">
        <v>36</v>
      </c>
    </row>
    <row r="19" spans="1:21">
      <c r="A19" s="8" t="s">
        <v>109</v>
      </c>
      <c r="B19" s="8" t="s">
        <v>110</v>
      </c>
      <c r="C19" s="9">
        <v>0</v>
      </c>
      <c r="D19" s="8"/>
      <c r="E19" s="8"/>
      <c r="F19" s="9"/>
      <c r="G19" s="8"/>
      <c r="H19" s="7">
        <v>80</v>
      </c>
      <c r="I19" s="7">
        <f t="shared" si="0"/>
        <v>80</v>
      </c>
      <c r="J19" s="13">
        <v>84.479</v>
      </c>
      <c r="K19" s="14"/>
      <c r="L19" s="14"/>
      <c r="M19" s="14"/>
      <c r="N19" s="14"/>
      <c r="O19" s="14"/>
      <c r="P19" s="14"/>
      <c r="Q19" s="7">
        <f t="shared" si="1"/>
        <v>0</v>
      </c>
      <c r="R19" s="20">
        <f t="shared" si="2"/>
        <v>0</v>
      </c>
      <c r="S19" s="7">
        <f t="shared" si="3"/>
        <v>67.1353</v>
      </c>
      <c r="T19" s="7">
        <v>16</v>
      </c>
      <c r="U19" s="15" t="s">
        <v>63</v>
      </c>
    </row>
    <row r="20" spans="1:21">
      <c r="A20" s="8" t="s">
        <v>111</v>
      </c>
      <c r="B20" s="8" t="s">
        <v>112</v>
      </c>
      <c r="C20" s="9">
        <v>0</v>
      </c>
      <c r="D20" s="8"/>
      <c r="E20" s="8"/>
      <c r="F20" s="9"/>
      <c r="G20" s="8"/>
      <c r="H20" s="7">
        <v>80</v>
      </c>
      <c r="I20" s="7">
        <f t="shared" si="0"/>
        <v>80</v>
      </c>
      <c r="J20" s="13">
        <v>81.563</v>
      </c>
      <c r="K20" s="14"/>
      <c r="L20" s="14"/>
      <c r="M20" s="14"/>
      <c r="N20" s="14"/>
      <c r="O20" s="14"/>
      <c r="P20" s="14">
        <v>4.5</v>
      </c>
      <c r="Q20" s="7">
        <f t="shared" si="1"/>
        <v>4.5</v>
      </c>
      <c r="R20" s="20">
        <f t="shared" si="2"/>
        <v>8.18181818181818</v>
      </c>
      <c r="S20" s="7">
        <f t="shared" si="3"/>
        <v>66.7304636363636</v>
      </c>
      <c r="T20" s="7">
        <v>17</v>
      </c>
      <c r="U20" s="15" t="s">
        <v>63</v>
      </c>
    </row>
    <row r="21" spans="1:21">
      <c r="A21" s="8" t="s">
        <v>113</v>
      </c>
      <c r="B21" s="8" t="s">
        <v>114</v>
      </c>
      <c r="C21" s="9">
        <v>0</v>
      </c>
      <c r="D21" s="8"/>
      <c r="E21" s="8"/>
      <c r="F21" s="9"/>
      <c r="G21" s="8"/>
      <c r="H21" s="7">
        <v>80</v>
      </c>
      <c r="I21" s="7">
        <f t="shared" si="0"/>
        <v>80</v>
      </c>
      <c r="J21" s="13">
        <v>83.542</v>
      </c>
      <c r="K21" s="14"/>
      <c r="L21" s="14"/>
      <c r="M21" s="14"/>
      <c r="N21" s="14"/>
      <c r="O21" s="14"/>
      <c r="P21" s="14"/>
      <c r="Q21" s="7">
        <f t="shared" si="1"/>
        <v>0</v>
      </c>
      <c r="R21" s="20">
        <f t="shared" si="2"/>
        <v>0</v>
      </c>
      <c r="S21" s="7">
        <f t="shared" si="3"/>
        <v>66.4794</v>
      </c>
      <c r="T21" s="7">
        <v>18</v>
      </c>
      <c r="U21" s="15" t="s">
        <v>63</v>
      </c>
    </row>
    <row r="22" spans="1:21">
      <c r="A22" s="8" t="s">
        <v>115</v>
      </c>
      <c r="B22" s="8" t="s">
        <v>116</v>
      </c>
      <c r="C22" s="9">
        <v>0</v>
      </c>
      <c r="D22" s="8"/>
      <c r="E22" s="8"/>
      <c r="F22" s="9"/>
      <c r="G22" s="8"/>
      <c r="H22" s="7">
        <v>80</v>
      </c>
      <c r="I22" s="7">
        <f t="shared" si="0"/>
        <v>80</v>
      </c>
      <c r="J22" s="13">
        <v>82.063</v>
      </c>
      <c r="K22" s="14"/>
      <c r="L22" s="14"/>
      <c r="M22" s="14"/>
      <c r="N22" s="14"/>
      <c r="O22" s="14"/>
      <c r="P22" s="14"/>
      <c r="Q22" s="7">
        <f t="shared" si="1"/>
        <v>0</v>
      </c>
      <c r="R22" s="20">
        <f t="shared" si="2"/>
        <v>0</v>
      </c>
      <c r="S22" s="7">
        <f t="shared" si="3"/>
        <v>65.4441</v>
      </c>
      <c r="T22" s="7">
        <v>19</v>
      </c>
      <c r="U22" s="15" t="s">
        <v>63</v>
      </c>
    </row>
    <row r="23" spans="1:21">
      <c r="A23" s="8" t="s">
        <v>117</v>
      </c>
      <c r="B23" s="8" t="s">
        <v>118</v>
      </c>
      <c r="C23" s="9">
        <v>0</v>
      </c>
      <c r="D23" s="8"/>
      <c r="E23" s="8"/>
      <c r="F23" s="9"/>
      <c r="G23" s="8"/>
      <c r="H23" s="7">
        <v>80</v>
      </c>
      <c r="I23" s="7">
        <f t="shared" si="0"/>
        <v>80</v>
      </c>
      <c r="J23" s="13">
        <v>80.667</v>
      </c>
      <c r="K23" s="14"/>
      <c r="L23" s="14"/>
      <c r="M23" s="14"/>
      <c r="N23" s="14"/>
      <c r="O23" s="14"/>
      <c r="P23" s="14"/>
      <c r="Q23" s="7">
        <f t="shared" si="1"/>
        <v>0</v>
      </c>
      <c r="R23" s="20">
        <f t="shared" si="2"/>
        <v>0</v>
      </c>
      <c r="S23" s="7">
        <f t="shared" si="3"/>
        <v>64.4669</v>
      </c>
      <c r="T23" s="7">
        <v>20</v>
      </c>
      <c r="U23" s="15" t="s">
        <v>63</v>
      </c>
    </row>
    <row r="24" spans="1:21">
      <c r="A24" s="8" t="s">
        <v>119</v>
      </c>
      <c r="B24" s="8" t="s">
        <v>120</v>
      </c>
      <c r="C24" s="9">
        <v>0</v>
      </c>
      <c r="D24" s="8"/>
      <c r="E24" s="8"/>
      <c r="F24" s="9"/>
      <c r="G24" s="8"/>
      <c r="H24" s="7">
        <v>80</v>
      </c>
      <c r="I24" s="7">
        <f t="shared" si="0"/>
        <v>80</v>
      </c>
      <c r="J24" s="13">
        <v>80.313</v>
      </c>
      <c r="K24" s="14"/>
      <c r="L24" s="14"/>
      <c r="M24" s="14"/>
      <c r="N24" s="14"/>
      <c r="O24" s="14"/>
      <c r="P24" s="14"/>
      <c r="Q24" s="7">
        <f t="shared" si="1"/>
        <v>0</v>
      </c>
      <c r="R24" s="20">
        <f t="shared" si="2"/>
        <v>0</v>
      </c>
      <c r="S24" s="7">
        <f t="shared" si="3"/>
        <v>64.2191</v>
      </c>
      <c r="T24" s="7">
        <v>21</v>
      </c>
      <c r="U24" s="15" t="s">
        <v>63</v>
      </c>
    </row>
    <row r="25" spans="1:21">
      <c r="A25" s="8" t="s">
        <v>121</v>
      </c>
      <c r="B25" s="8" t="s">
        <v>122</v>
      </c>
      <c r="C25" s="9">
        <v>0</v>
      </c>
      <c r="D25" s="8"/>
      <c r="E25" s="8"/>
      <c r="F25" s="9"/>
      <c r="G25" s="8"/>
      <c r="H25" s="7">
        <v>80</v>
      </c>
      <c r="I25" s="7">
        <f t="shared" si="0"/>
        <v>80</v>
      </c>
      <c r="J25" s="13">
        <v>78.958</v>
      </c>
      <c r="K25" s="14"/>
      <c r="L25" s="14"/>
      <c r="M25" s="14"/>
      <c r="N25" s="14"/>
      <c r="O25" s="14"/>
      <c r="P25" s="14"/>
      <c r="Q25" s="7">
        <f t="shared" si="1"/>
        <v>0</v>
      </c>
      <c r="R25" s="20">
        <f t="shared" si="2"/>
        <v>0</v>
      </c>
      <c r="S25" s="7">
        <f t="shared" si="3"/>
        <v>63.2706</v>
      </c>
      <c r="T25" s="7">
        <v>22</v>
      </c>
      <c r="U25" s="15" t="s">
        <v>63</v>
      </c>
    </row>
    <row r="26" spans="21:21">
      <c r="U26" s="21"/>
    </row>
    <row r="27" spans="21:21">
      <c r="U27" s="21"/>
    </row>
    <row r="28" spans="21:21">
      <c r="U28" s="21"/>
    </row>
    <row r="29" spans="21:21">
      <c r="U29" s="21"/>
    </row>
    <row r="30" spans="21:21">
      <c r="U30" s="21"/>
    </row>
    <row r="31" spans="21:21">
      <c r="U31" s="21"/>
    </row>
    <row r="32" spans="21:21">
      <c r="U32" s="21"/>
    </row>
    <row r="33" spans="21:21">
      <c r="U33" s="21"/>
    </row>
    <row r="34" spans="21:21">
      <c r="U34" s="21"/>
    </row>
    <row r="35" spans="21:21">
      <c r="U35" s="21"/>
    </row>
    <row r="36" spans="21:21">
      <c r="U36" s="21"/>
    </row>
    <row r="37" spans="21:21">
      <c r="U37" s="21"/>
    </row>
    <row r="38" spans="21:21">
      <c r="U38" s="21"/>
    </row>
    <row r="39" spans="21:21">
      <c r="U39" s="21"/>
    </row>
    <row r="40" spans="21:21">
      <c r="U40" s="21"/>
    </row>
    <row r="41" spans="21:21">
      <c r="U41" s="21"/>
    </row>
    <row r="42" spans="21:21">
      <c r="U42" s="21"/>
    </row>
    <row r="43" spans="21:21">
      <c r="U43" s="21"/>
    </row>
    <row r="44" spans="21:21">
      <c r="U44" s="21"/>
    </row>
    <row r="45" spans="21:21">
      <c r="U45" s="21"/>
    </row>
  </sheetData>
  <autoFilter xmlns:etc="http://www.wps.cn/officeDocument/2017/etCustomData" ref="A2:T25" etc:filterBottomFollowUsedRange="0">
    <sortState ref="A2:T25">
      <sortCondition ref="S2" descending="1"/>
    </sortState>
    <extLst/>
  </autoFilter>
  <sortState ref="A4:S19">
    <sortCondition ref="S4:S19" descending="1"/>
  </sortState>
  <mergeCells count="9">
    <mergeCell ref="A1:T1"/>
    <mergeCell ref="C2:I2"/>
    <mergeCell ref="K2:R2"/>
    <mergeCell ref="A2:A3"/>
    <mergeCell ref="B2:B3"/>
    <mergeCell ref="J2:J3"/>
    <mergeCell ref="S2:S3"/>
    <mergeCell ref="T2:T3"/>
    <mergeCell ref="U2:U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opLeftCell="K1" workbookViewId="0">
      <selection activeCell="U2" sqref="U2:U10"/>
    </sheetView>
  </sheetViews>
  <sheetFormatPr defaultColWidth="9" defaultRowHeight="14"/>
  <cols>
    <col min="1" max="1" width="14.4166666666667" customWidth="1"/>
    <col min="2" max="2" width="8" customWidth="1"/>
    <col min="3" max="4" width="14.25" customWidth="1"/>
    <col min="5" max="5" width="15.3333333333333" customWidth="1"/>
    <col min="6" max="6" width="17.5833333333333" customWidth="1"/>
    <col min="7" max="7" width="17.3333333333333" customWidth="1"/>
    <col min="10" max="10" width="16.6666666666667" customWidth="1"/>
    <col min="11" max="11" width="16" customWidth="1"/>
    <col min="12" max="12" width="13.0833333333333" customWidth="1"/>
    <col min="13" max="13" width="15.9166666666667" customWidth="1"/>
    <col min="14" max="14" width="16.9166666666667" customWidth="1"/>
    <col min="15" max="15" width="12.9166666666667" customWidth="1"/>
    <col min="16" max="16" width="12.4166666666667" customWidth="1"/>
    <col min="18" max="18" width="13.9166666666667" customWidth="1"/>
    <col min="19" max="19" width="9.25" customWidth="1"/>
  </cols>
  <sheetData>
    <row r="1" ht="25.5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>
      <c r="A2" s="3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10"/>
      <c r="J2" s="11" t="s">
        <v>4</v>
      </c>
      <c r="K2" s="12" t="s">
        <v>5</v>
      </c>
      <c r="L2" s="5"/>
      <c r="M2" s="5"/>
      <c r="N2" s="5"/>
      <c r="O2" s="5"/>
      <c r="P2" s="5"/>
      <c r="Q2" s="5"/>
      <c r="R2" s="10"/>
      <c r="S2" s="3" t="s">
        <v>6</v>
      </c>
      <c r="T2" s="3" t="s">
        <v>7</v>
      </c>
      <c r="U2" s="15" t="s">
        <v>8</v>
      </c>
    </row>
    <row r="3" spans="1:21">
      <c r="A3" s="6"/>
      <c r="B3" s="6"/>
      <c r="C3" s="7" t="s">
        <v>9</v>
      </c>
      <c r="D3" s="7" t="s">
        <v>78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6"/>
      <c r="K3" s="7" t="s">
        <v>16</v>
      </c>
      <c r="L3" s="7" t="s">
        <v>17</v>
      </c>
      <c r="M3" s="7" t="s">
        <v>18</v>
      </c>
      <c r="N3" s="7" t="s">
        <v>19</v>
      </c>
      <c r="O3" s="7" t="s">
        <v>20</v>
      </c>
      <c r="P3" s="7" t="s">
        <v>21</v>
      </c>
      <c r="Q3" s="7" t="s">
        <v>15</v>
      </c>
      <c r="R3" s="7" t="s">
        <v>22</v>
      </c>
      <c r="S3" s="6"/>
      <c r="T3" s="6"/>
      <c r="U3" s="15"/>
    </row>
    <row r="4" spans="1:21">
      <c r="A4" s="8" t="s">
        <v>123</v>
      </c>
      <c r="B4" s="8" t="s">
        <v>124</v>
      </c>
      <c r="C4" s="9">
        <v>1</v>
      </c>
      <c r="D4" s="8">
        <v>1</v>
      </c>
      <c r="E4" s="8"/>
      <c r="F4" s="9"/>
      <c r="G4" s="8"/>
      <c r="H4" s="7">
        <v>80</v>
      </c>
      <c r="I4" s="7">
        <f t="shared" ref="I4:I10" si="0">C4+D4+E4+F4+G4+H4</f>
        <v>82</v>
      </c>
      <c r="J4" s="13">
        <v>89.125</v>
      </c>
      <c r="K4" s="14"/>
      <c r="L4" s="14"/>
      <c r="M4" s="14"/>
      <c r="N4" s="14"/>
      <c r="O4" s="14"/>
      <c r="P4" s="14">
        <v>4</v>
      </c>
      <c r="Q4" s="14">
        <f t="shared" ref="Q4:Q10" si="1">K4+L4+M4+N4+O4+P4</f>
        <v>4</v>
      </c>
      <c r="R4" s="16">
        <f t="shared" ref="R4:R10" si="2">(Q4/4)*100</f>
        <v>100</v>
      </c>
      <c r="S4" s="7">
        <f t="shared" ref="S4:S10" si="3">I4*0.1+J4*0.7+R4*0.2</f>
        <v>90.5875</v>
      </c>
      <c r="T4" s="7">
        <v>1</v>
      </c>
      <c r="U4" s="15" t="s">
        <v>25</v>
      </c>
    </row>
    <row r="5" spans="1:21">
      <c r="A5" s="8" t="s">
        <v>125</v>
      </c>
      <c r="B5" s="8" t="s">
        <v>126</v>
      </c>
      <c r="C5" s="9">
        <v>0</v>
      </c>
      <c r="D5" s="8"/>
      <c r="E5" s="8"/>
      <c r="F5" s="9"/>
      <c r="G5" s="8"/>
      <c r="H5" s="7">
        <v>80</v>
      </c>
      <c r="I5" s="7">
        <f t="shared" si="0"/>
        <v>80</v>
      </c>
      <c r="J5" s="13">
        <v>89.021</v>
      </c>
      <c r="K5" s="14"/>
      <c r="L5" s="14"/>
      <c r="M5" s="14"/>
      <c r="N5" s="14"/>
      <c r="O5" s="14"/>
      <c r="P5" s="14">
        <v>3</v>
      </c>
      <c r="Q5" s="14">
        <f t="shared" si="1"/>
        <v>3</v>
      </c>
      <c r="R5" s="16">
        <f t="shared" si="2"/>
        <v>75</v>
      </c>
      <c r="S5" s="7">
        <f t="shared" si="3"/>
        <v>85.3147</v>
      </c>
      <c r="T5" s="7">
        <v>2</v>
      </c>
      <c r="U5" s="15" t="s">
        <v>36</v>
      </c>
    </row>
    <row r="6" spans="1:21">
      <c r="A6" s="8" t="s">
        <v>127</v>
      </c>
      <c r="B6" s="8" t="s">
        <v>128</v>
      </c>
      <c r="C6" s="9">
        <v>0</v>
      </c>
      <c r="D6" s="8"/>
      <c r="E6" s="8"/>
      <c r="F6" s="9"/>
      <c r="G6" s="8"/>
      <c r="H6" s="7">
        <v>80</v>
      </c>
      <c r="I6" s="7">
        <f t="shared" si="0"/>
        <v>80</v>
      </c>
      <c r="J6" s="13">
        <v>88.75</v>
      </c>
      <c r="K6" s="14"/>
      <c r="L6" s="14"/>
      <c r="M6" s="14"/>
      <c r="N6" s="14"/>
      <c r="O6" s="14"/>
      <c r="P6" s="14">
        <v>3</v>
      </c>
      <c r="Q6" s="14">
        <f t="shared" si="1"/>
        <v>3</v>
      </c>
      <c r="R6" s="16">
        <f t="shared" si="2"/>
        <v>75</v>
      </c>
      <c r="S6" s="7">
        <f t="shared" si="3"/>
        <v>85.125</v>
      </c>
      <c r="T6" s="7">
        <v>3</v>
      </c>
      <c r="U6" s="15" t="s">
        <v>36</v>
      </c>
    </row>
    <row r="7" spans="1:21">
      <c r="A7" s="8" t="s">
        <v>129</v>
      </c>
      <c r="B7" s="8" t="s">
        <v>130</v>
      </c>
      <c r="C7" s="9">
        <v>2</v>
      </c>
      <c r="D7" s="8">
        <v>2</v>
      </c>
      <c r="E7" s="8"/>
      <c r="F7" s="9"/>
      <c r="G7" s="8"/>
      <c r="H7" s="7">
        <v>80</v>
      </c>
      <c r="I7" s="7">
        <f t="shared" si="0"/>
        <v>84</v>
      </c>
      <c r="J7" s="13">
        <v>87.229</v>
      </c>
      <c r="K7" s="14"/>
      <c r="L7" s="14"/>
      <c r="M7" s="14"/>
      <c r="N7" s="14"/>
      <c r="O7" s="14"/>
      <c r="P7" s="14"/>
      <c r="Q7" s="14">
        <f t="shared" si="1"/>
        <v>0</v>
      </c>
      <c r="R7" s="16">
        <f t="shared" si="2"/>
        <v>0</v>
      </c>
      <c r="S7" s="7">
        <f t="shared" si="3"/>
        <v>69.4603</v>
      </c>
      <c r="T7" s="7">
        <v>4</v>
      </c>
      <c r="U7" s="15" t="s">
        <v>36</v>
      </c>
    </row>
    <row r="8" spans="1:21">
      <c r="A8" s="8" t="s">
        <v>131</v>
      </c>
      <c r="B8" s="8" t="s">
        <v>132</v>
      </c>
      <c r="C8" s="9">
        <v>0.5</v>
      </c>
      <c r="D8" s="8"/>
      <c r="E8" s="8"/>
      <c r="F8" s="9"/>
      <c r="G8" s="8"/>
      <c r="H8" s="7">
        <v>80</v>
      </c>
      <c r="I8" s="7">
        <f t="shared" si="0"/>
        <v>80.5</v>
      </c>
      <c r="J8" s="13">
        <v>86.604</v>
      </c>
      <c r="K8" s="14"/>
      <c r="L8" s="14"/>
      <c r="M8" s="14"/>
      <c r="N8" s="14"/>
      <c r="O8" s="14"/>
      <c r="P8" s="14"/>
      <c r="Q8" s="14">
        <f t="shared" si="1"/>
        <v>0</v>
      </c>
      <c r="R8" s="16">
        <f t="shared" si="2"/>
        <v>0</v>
      </c>
      <c r="S8" s="7">
        <f t="shared" si="3"/>
        <v>68.6728</v>
      </c>
      <c r="T8" s="7">
        <v>5</v>
      </c>
      <c r="U8" s="15" t="s">
        <v>63</v>
      </c>
    </row>
    <row r="9" spans="1:21">
      <c r="A9" s="8" t="s">
        <v>133</v>
      </c>
      <c r="B9" s="8" t="s">
        <v>134</v>
      </c>
      <c r="C9" s="9">
        <v>0</v>
      </c>
      <c r="D9" s="8"/>
      <c r="E9" s="8"/>
      <c r="F9" s="9"/>
      <c r="G9" s="8"/>
      <c r="H9" s="7">
        <v>80</v>
      </c>
      <c r="I9" s="7">
        <f t="shared" si="0"/>
        <v>80</v>
      </c>
      <c r="J9" s="13">
        <v>86.021</v>
      </c>
      <c r="K9" s="14"/>
      <c r="L9" s="14"/>
      <c r="M9" s="14"/>
      <c r="N9" s="14"/>
      <c r="O9" s="14"/>
      <c r="P9" s="14"/>
      <c r="Q9" s="14">
        <f t="shared" si="1"/>
        <v>0</v>
      </c>
      <c r="R9" s="16">
        <f t="shared" si="2"/>
        <v>0</v>
      </c>
      <c r="S9" s="7">
        <f t="shared" si="3"/>
        <v>68.2147</v>
      </c>
      <c r="T9" s="7">
        <v>6</v>
      </c>
      <c r="U9" s="15" t="s">
        <v>63</v>
      </c>
    </row>
    <row r="10" spans="1:21">
      <c r="A10" s="8" t="s">
        <v>135</v>
      </c>
      <c r="B10" s="8" t="s">
        <v>136</v>
      </c>
      <c r="C10" s="9">
        <v>1</v>
      </c>
      <c r="D10" s="8"/>
      <c r="E10" s="8"/>
      <c r="F10" s="9"/>
      <c r="G10" s="8"/>
      <c r="H10" s="7">
        <v>80</v>
      </c>
      <c r="I10" s="7">
        <f t="shared" si="0"/>
        <v>81</v>
      </c>
      <c r="J10" s="13">
        <v>82.813</v>
      </c>
      <c r="K10" s="14"/>
      <c r="L10" s="14"/>
      <c r="M10" s="14"/>
      <c r="N10" s="14"/>
      <c r="O10" s="14"/>
      <c r="P10" s="14"/>
      <c r="Q10" s="14">
        <f t="shared" si="1"/>
        <v>0</v>
      </c>
      <c r="R10" s="16">
        <f t="shared" si="2"/>
        <v>0</v>
      </c>
      <c r="S10" s="7">
        <f t="shared" si="3"/>
        <v>66.0691</v>
      </c>
      <c r="T10" s="7">
        <v>7</v>
      </c>
      <c r="U10" s="15" t="s">
        <v>63</v>
      </c>
    </row>
  </sheetData>
  <autoFilter xmlns:etc="http://www.wps.cn/officeDocument/2017/etCustomData" ref="A2:T10" etc:filterBottomFollowUsedRange="0">
    <sortState ref="A2:T10">
      <sortCondition ref="S2" descending="1"/>
    </sortState>
    <extLst/>
  </autoFilter>
  <sortState ref="A4:T8">
    <sortCondition ref="S4:S8" descending="1"/>
  </sortState>
  <mergeCells count="9">
    <mergeCell ref="A1:T1"/>
    <mergeCell ref="C2:I2"/>
    <mergeCell ref="K2:R2"/>
    <mergeCell ref="A2:A3"/>
    <mergeCell ref="B2:B3"/>
    <mergeCell ref="J2:J3"/>
    <mergeCell ref="S2:S3"/>
    <mergeCell ref="T2:T3"/>
    <mergeCell ref="U2:U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机械学硕</vt:lpstr>
      <vt:lpstr>机械专硕</vt:lpstr>
      <vt:lpstr>仪器仪表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24614</dc:creator>
  <cp:lastModifiedBy>WPS_1601898968</cp:lastModifiedBy>
  <dcterms:created xsi:type="dcterms:W3CDTF">2022-09-26T08:26:00Z</dcterms:created>
  <dcterms:modified xsi:type="dcterms:W3CDTF">2025-09-28T07:02:04Z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74B497CEB0BC4ADDA140D18F99C3403B_13</vt:lpwstr>
  </property>
  <property fmtid="{D5CDD505-2E9C-101B-9397-08002B2CF9AE}" pid="3" name="KSOProductBuildVer">
    <vt:lpwstr>2052-12.1.0.22529</vt:lpwstr>
  </property>
</Properties>
</file>